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en_skoroszyt" defaultThemeVersion="124226"/>
  <bookViews>
    <workbookView xWindow="0" yWindow="0" windowWidth="28800" windowHeight="12435"/>
  </bookViews>
  <sheets>
    <sheet name="Arkusz1" sheetId="2" r:id="rId1"/>
  </sheets>
  <definedNames>
    <definedName name="_Hlk205306497" localSheetId="0">Arkusz1!#REF!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9" i="2" l="1"/>
  <c r="M133" i="2"/>
  <c r="L133" i="2"/>
  <c r="J133" i="2"/>
  <c r="J94" i="2"/>
  <c r="M94" i="2"/>
  <c r="L94" i="2"/>
  <c r="J74" i="2"/>
  <c r="J93" i="2"/>
  <c r="J148" i="2"/>
  <c r="L148" i="2" s="1"/>
  <c r="J147" i="2"/>
  <c r="J146" i="2"/>
  <c r="J145" i="2"/>
  <c r="J144" i="2"/>
  <c r="J143" i="2"/>
  <c r="L143" i="2" s="1"/>
  <c r="M143" i="2" s="1"/>
  <c r="J142" i="2"/>
  <c r="J141" i="2"/>
  <c r="J140" i="2"/>
  <c r="L139" i="2"/>
  <c r="J138" i="2"/>
  <c r="J137" i="2"/>
  <c r="J136" i="2"/>
  <c r="J55" i="2"/>
  <c r="L55" i="2" s="1"/>
  <c r="M55" i="2" s="1"/>
  <c r="J54" i="2"/>
  <c r="J53" i="2"/>
  <c r="J52" i="2"/>
  <c r="L52" i="2" s="1"/>
  <c r="M52" i="2" s="1"/>
  <c r="J51" i="2"/>
  <c r="J50" i="2"/>
  <c r="J49" i="2"/>
  <c r="J48" i="2"/>
  <c r="J47" i="2"/>
  <c r="J46" i="2"/>
  <c r="L46" i="2" s="1"/>
  <c r="M46" i="2" s="1"/>
  <c r="J112" i="2"/>
  <c r="L112" i="2" s="1"/>
  <c r="J113" i="2"/>
  <c r="L113" i="2" s="1"/>
  <c r="J114" i="2"/>
  <c r="L114" i="2" s="1"/>
  <c r="M114" i="2" s="1"/>
  <c r="J115" i="2"/>
  <c r="L115" i="2" s="1"/>
  <c r="J116" i="2"/>
  <c r="L116" i="2" s="1"/>
  <c r="M116" i="2" s="1"/>
  <c r="J117" i="2"/>
  <c r="L117" i="2" s="1"/>
  <c r="J118" i="2"/>
  <c r="L118" i="2" s="1"/>
  <c r="J119" i="2"/>
  <c r="L119" i="2" s="1"/>
  <c r="J120" i="2"/>
  <c r="L120" i="2" s="1"/>
  <c r="M120" i="2" s="1"/>
  <c r="J121" i="2"/>
  <c r="L121" i="2" s="1"/>
  <c r="J122" i="2"/>
  <c r="L122" i="2" s="1"/>
  <c r="M122" i="2" s="1"/>
  <c r="J123" i="2"/>
  <c r="J124" i="2"/>
  <c r="L124" i="2" s="1"/>
  <c r="M124" i="2" s="1"/>
  <c r="J125" i="2"/>
  <c r="L125" i="2" s="1"/>
  <c r="J126" i="2"/>
  <c r="L126" i="2" s="1"/>
  <c r="J127" i="2"/>
  <c r="L127" i="2" s="1"/>
  <c r="J128" i="2"/>
  <c r="L128" i="2" s="1"/>
  <c r="J129" i="2"/>
  <c r="L129" i="2" s="1"/>
  <c r="M129" i="2" s="1"/>
  <c r="J130" i="2"/>
  <c r="L130" i="2" s="1"/>
  <c r="J131" i="2"/>
  <c r="L131" i="2" s="1"/>
  <c r="J132" i="2"/>
  <c r="L132" i="2" s="1"/>
  <c r="J111" i="2"/>
  <c r="L111" i="2" s="1"/>
  <c r="M111" i="2" s="1"/>
  <c r="J110" i="2"/>
  <c r="J109" i="2"/>
  <c r="J108" i="2"/>
  <c r="L108" i="2" s="1"/>
  <c r="J107" i="2"/>
  <c r="J106" i="2"/>
  <c r="J105" i="2"/>
  <c r="L105" i="2" s="1"/>
  <c r="M105" i="2" s="1"/>
  <c r="J104" i="2"/>
  <c r="J103" i="2"/>
  <c r="J102" i="2"/>
  <c r="J101" i="2"/>
  <c r="L101" i="2" s="1"/>
  <c r="J100" i="2"/>
  <c r="J99" i="2"/>
  <c r="J98" i="2"/>
  <c r="L98" i="2" s="1"/>
  <c r="J92" i="2"/>
  <c r="J91" i="2"/>
  <c r="J90" i="2"/>
  <c r="J89" i="2"/>
  <c r="J88" i="2"/>
  <c r="J87" i="2"/>
  <c r="J86" i="2"/>
  <c r="L86" i="2" s="1"/>
  <c r="M86" i="2" s="1"/>
  <c r="J85" i="2"/>
  <c r="J84" i="2"/>
  <c r="J83" i="2"/>
  <c r="J82" i="2"/>
  <c r="J81" i="2"/>
  <c r="J80" i="2"/>
  <c r="J79" i="2"/>
  <c r="J73" i="2"/>
  <c r="L73" i="2" s="1"/>
  <c r="M73" i="2" s="1"/>
  <c r="J72" i="2"/>
  <c r="J70" i="2"/>
  <c r="L70" i="2" s="1"/>
  <c r="M70" i="2" s="1"/>
  <c r="J69" i="2"/>
  <c r="J68" i="2"/>
  <c r="L68" i="2" s="1"/>
  <c r="J67" i="2"/>
  <c r="L67" i="2" s="1"/>
  <c r="J66" i="2"/>
  <c r="L66" i="2" s="1"/>
  <c r="M66" i="2" s="1"/>
  <c r="J65" i="2"/>
  <c r="L65" i="2" s="1"/>
  <c r="J64" i="2"/>
  <c r="L64" i="2" s="1"/>
  <c r="M64" i="2" s="1"/>
  <c r="J63" i="2"/>
  <c r="L63" i="2" s="1"/>
  <c r="M63" i="2" s="1"/>
  <c r="J62" i="2"/>
  <c r="L62" i="2" s="1"/>
  <c r="J61" i="2"/>
  <c r="J60" i="2"/>
  <c r="L60" i="2" s="1"/>
  <c r="M60" i="2" s="1"/>
  <c r="J59" i="2"/>
  <c r="L59" i="2" s="1"/>
  <c r="J58" i="2"/>
  <c r="L58" i="2" s="1"/>
  <c r="J56" i="2"/>
  <c r="L56" i="2" s="1"/>
  <c r="M56" i="2" s="1"/>
  <c r="J45" i="2"/>
  <c r="J44" i="2"/>
  <c r="J43" i="2"/>
  <c r="J42" i="2"/>
  <c r="J41" i="2"/>
  <c r="J40" i="2"/>
  <c r="L40" i="2" s="1"/>
  <c r="M40" i="2" s="1"/>
  <c r="J39" i="2"/>
  <c r="J38" i="2"/>
  <c r="J37" i="2"/>
  <c r="J36" i="2"/>
  <c r="J35" i="2"/>
  <c r="J34" i="2"/>
  <c r="J33" i="2"/>
  <c r="L33" i="2" s="1"/>
  <c r="M33" i="2" s="1"/>
  <c r="J32" i="2"/>
  <c r="L32" i="2" s="1"/>
  <c r="M32" i="2" s="1"/>
  <c r="J31" i="2"/>
  <c r="J29" i="2"/>
  <c r="L29" i="2" s="1"/>
  <c r="M29" i="2" s="1"/>
  <c r="J28" i="2"/>
  <c r="J27" i="2"/>
  <c r="J26" i="2"/>
  <c r="L26" i="2" s="1"/>
  <c r="M26" i="2" s="1"/>
  <c r="J25" i="2"/>
  <c r="J20" i="2"/>
  <c r="L20" i="2" s="1"/>
  <c r="M20" i="2" s="1"/>
  <c r="J21" i="2"/>
  <c r="J22" i="2"/>
  <c r="L22" i="2" s="1"/>
  <c r="J30" i="2"/>
  <c r="L30" i="2" s="1"/>
  <c r="M30" i="2" s="1"/>
  <c r="J24" i="2"/>
  <c r="L24" i="2" s="1"/>
  <c r="M24" i="2" s="1"/>
  <c r="J19" i="2"/>
  <c r="J149" i="2" l="1"/>
  <c r="L19" i="2"/>
  <c r="L75" i="2" s="1"/>
  <c r="J75" i="2"/>
  <c r="L74" i="2"/>
  <c r="M74" i="2" s="1"/>
  <c r="M19" i="2"/>
  <c r="M75" i="2" s="1"/>
  <c r="L123" i="2"/>
  <c r="M123" i="2" s="1"/>
  <c r="L93" i="2"/>
  <c r="M93" i="2" s="1"/>
  <c r="M139" i="2"/>
  <c r="L146" i="2"/>
  <c r="M146" i="2" s="1"/>
  <c r="L147" i="2"/>
  <c r="M147" i="2" s="1"/>
  <c r="M148" i="2"/>
  <c r="L144" i="2"/>
  <c r="M144" i="2" s="1"/>
  <c r="L145" i="2"/>
  <c r="M145" i="2" s="1"/>
  <c r="L140" i="2"/>
  <c r="M140" i="2" s="1"/>
  <c r="L141" i="2"/>
  <c r="M141" i="2" s="1"/>
  <c r="L142" i="2"/>
  <c r="M142" i="2" s="1"/>
  <c r="L136" i="2"/>
  <c r="L137" i="2"/>
  <c r="L138" i="2"/>
  <c r="M138" i="2" s="1"/>
  <c r="L53" i="2"/>
  <c r="M53" i="2" s="1"/>
  <c r="L54" i="2"/>
  <c r="M54" i="2" s="1"/>
  <c r="L50" i="2"/>
  <c r="M50" i="2" s="1"/>
  <c r="L51" i="2"/>
  <c r="M51" i="2" s="1"/>
  <c r="L47" i="2"/>
  <c r="M47" i="2" s="1"/>
  <c r="L48" i="2"/>
  <c r="M48" i="2" s="1"/>
  <c r="L49" i="2"/>
  <c r="M49" i="2" s="1"/>
  <c r="M130" i="2"/>
  <c r="M118" i="2"/>
  <c r="M125" i="2"/>
  <c r="M131" i="2"/>
  <c r="M117" i="2"/>
  <c r="M127" i="2"/>
  <c r="M113" i="2"/>
  <c r="M132" i="2"/>
  <c r="M121" i="2"/>
  <c r="M128" i="2"/>
  <c r="M112" i="2"/>
  <c r="M126" i="2"/>
  <c r="M115" i="2"/>
  <c r="M119" i="2"/>
  <c r="L104" i="2"/>
  <c r="M104" i="2" s="1"/>
  <c r="L110" i="2"/>
  <c r="M110" i="2" s="1"/>
  <c r="M98" i="2"/>
  <c r="L103" i="2"/>
  <c r="M103" i="2" s="1"/>
  <c r="L106" i="2"/>
  <c r="M106" i="2" s="1"/>
  <c r="L107" i="2"/>
  <c r="M107" i="2" s="1"/>
  <c r="M101" i="2"/>
  <c r="M108" i="2"/>
  <c r="L102" i="2"/>
  <c r="M102" i="2" s="1"/>
  <c r="L109" i="2"/>
  <c r="M109" i="2" s="1"/>
  <c r="L99" i="2"/>
  <c r="M99" i="2" s="1"/>
  <c r="L100" i="2"/>
  <c r="M100" i="2" s="1"/>
  <c r="L80" i="2"/>
  <c r="M80" i="2" s="1"/>
  <c r="L87" i="2"/>
  <c r="M87" i="2" s="1"/>
  <c r="L81" i="2"/>
  <c r="M81" i="2" s="1"/>
  <c r="L88" i="2"/>
  <c r="M88" i="2" s="1"/>
  <c r="L82" i="2"/>
  <c r="M82" i="2" s="1"/>
  <c r="L89" i="2"/>
  <c r="M89" i="2" s="1"/>
  <c r="L83" i="2"/>
  <c r="M83" i="2" s="1"/>
  <c r="L90" i="2"/>
  <c r="M90" i="2" s="1"/>
  <c r="L84" i="2"/>
  <c r="M84" i="2" s="1"/>
  <c r="L91" i="2"/>
  <c r="M91" i="2" s="1"/>
  <c r="L85" i="2"/>
  <c r="M85" i="2" s="1"/>
  <c r="L92" i="2"/>
  <c r="M92" i="2" s="1"/>
  <c r="M22" i="2"/>
  <c r="L79" i="2"/>
  <c r="L72" i="2"/>
  <c r="M72" i="2" s="1"/>
  <c r="L28" i="2"/>
  <c r="M28" i="2" s="1"/>
  <c r="L31" i="2"/>
  <c r="M31" i="2" s="1"/>
  <c r="L34" i="2"/>
  <c r="M34" i="2" s="1"/>
  <c r="M68" i="2"/>
  <c r="L69" i="2"/>
  <c r="M69" i="2" s="1"/>
  <c r="M67" i="2"/>
  <c r="M62" i="2"/>
  <c r="M65" i="2"/>
  <c r="M58" i="2"/>
  <c r="M59" i="2"/>
  <c r="L61" i="2"/>
  <c r="M61" i="2" s="1"/>
  <c r="L41" i="2"/>
  <c r="M41" i="2" s="1"/>
  <c r="L42" i="2"/>
  <c r="M42" i="2" s="1"/>
  <c r="L36" i="2"/>
  <c r="M36" i="2" s="1"/>
  <c r="L43" i="2"/>
  <c r="M43" i="2" s="1"/>
  <c r="L37" i="2"/>
  <c r="M37" i="2" s="1"/>
  <c r="L44" i="2"/>
  <c r="M44" i="2" s="1"/>
  <c r="L38" i="2"/>
  <c r="M38" i="2" s="1"/>
  <c r="L45" i="2"/>
  <c r="M45" i="2" s="1"/>
  <c r="L39" i="2"/>
  <c r="M39" i="2" s="1"/>
  <c r="L35" i="2"/>
  <c r="M35" i="2" s="1"/>
  <c r="L27" i="2"/>
  <c r="M27" i="2" s="1"/>
  <c r="L25" i="2"/>
  <c r="M25" i="2" s="1"/>
  <c r="M137" i="2" l="1"/>
  <c r="M149" i="2" s="1"/>
  <c r="M150" i="2" s="1"/>
  <c r="L149" i="2"/>
  <c r="M136" i="2"/>
  <c r="M79" i="2"/>
  <c r="J150" i="2"/>
  <c r="L150" i="2" l="1"/>
</calcChain>
</file>

<file path=xl/sharedStrings.xml><?xml version="1.0" encoding="utf-8"?>
<sst xmlns="http://schemas.openxmlformats.org/spreadsheetml/2006/main" count="362" uniqueCount="192">
  <si>
    <t>Załącznik nr 13 do SWZ
należy złożyć wraz z ofertą</t>
  </si>
  <si>
    <t xml:space="preserve">SPECYFIKACJA    ASORTYMENTOWO - CENOWA </t>
  </si>
  <si>
    <r>
      <rPr>
        <sz val="11"/>
        <color theme="1"/>
        <rFont val="Arial"/>
        <family val="2"/>
        <charset val="238"/>
      </rPr>
      <t xml:space="preserve">Przedmiot zamówienia: </t>
    </r>
    <r>
      <rPr>
        <b/>
        <sz val="11"/>
        <color theme="1"/>
        <rFont val="Arial"/>
        <family val="2"/>
        <charset val="238"/>
      </rPr>
      <t>Zakup, dostawa i montaż sprzętów i systemów AV, oświetlenia i sterowania dla budynku Parku Kultury Młyn w Ciechanowie.</t>
    </r>
  </si>
  <si>
    <t>UWAGA: DO TABELI WPROWADZONO FORMUŁY. W TABELI PROSZĘ WPISYWAĆ DANE W KOLUMNIE OZNACZONEJ LITERĄ "c", "f"</t>
  </si>
  <si>
    <t>ORAZ WYBRAĆ Z LISTY ROZWIJALNEJ LUB WPISAĆ ODPOWIEDNIĄ STAWKĘ PODATKU VAT W KOLUMNIE OZNACZONEJ LITERĄ "h"</t>
  </si>
  <si>
    <t>WARTOŚĆ NETTO, KWOTA PODATKU VAT ORAZ WARTOŚĆ BRUTTO W POZYCJI "RAZEM" ZOSTANIE OBLICZONA AUTOMATYCZNIE  PO DOKONANIU WYCENY WSZYSTKICH POZYCJI SPECYFIKACJI CENOWEJ</t>
  </si>
  <si>
    <t>Młyn Ciechanów - ZESTAWIENIE ILOŚCIOWE WYPOSAŻENIA</t>
  </si>
  <si>
    <t>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</si>
  <si>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</si>
  <si>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</si>
  <si>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</si>
  <si>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</si>
  <si>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</si>
  <si>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</si>
  <si>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</si>
  <si>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</si>
  <si>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</si>
  <si>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</si>
  <si>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lp</t>
  </si>
  <si>
    <t>SPRZĘT</t>
  </si>
  <si>
    <t xml:space="preserve">MINIMALNE WYMAGANIA TECHNICZNA / UŻYTKOWE / AKCESORIA I WYPOSAŻENIE DODATKOWE </t>
  </si>
  <si>
    <t xml:space="preserve">NAZWA PRODUCENTA / MODELU / TYPU/ INNE JEDNOZNACZNE OZNACZENIE OFEROWANEGO
PRZEDMIOTU ZAMÓWIENIA </t>
  </si>
  <si>
    <t>jm</t>
  </si>
  <si>
    <t>ILOŚĆ</t>
  </si>
  <si>
    <r>
      <t xml:space="preserve">CENA
JEDNOSTKOWA
NETTO
</t>
    </r>
    <r>
      <rPr>
        <b/>
        <sz val="8"/>
        <color rgb="FFFF0000"/>
        <rFont val="Arial"/>
        <family val="2"/>
        <charset val="238"/>
      </rPr>
      <t>proszę wypełnić</t>
    </r>
  </si>
  <si>
    <t>WARTOŚĆ
NETTO
g = e * f</t>
  </si>
  <si>
    <r>
      <t xml:space="preserve">OBOWIĄZUJĄCA
STAWKA PODATKU
VAT [%]
</t>
    </r>
    <r>
      <rPr>
        <b/>
        <sz val="8"/>
        <color rgb="FFFF0000"/>
        <rFont val="Arial"/>
        <family val="2"/>
        <charset val="238"/>
      </rPr>
      <t>proszę wypełnić</t>
    </r>
  </si>
  <si>
    <t>WARTOŚĆ
PODATKU
VAT
i = g * h</t>
  </si>
  <si>
    <t>WARTOŚĆ
BRUTTO
j = g + i</t>
  </si>
  <si>
    <t>kpl</t>
  </si>
  <si>
    <t>Montaż, konfiguracja, programowanie, szkolenie obsługi, obsługa gwarancyjna.</t>
  </si>
  <si>
    <t>Okablowanie zasilająco - sterujące</t>
  </si>
  <si>
    <t>Multimedia</t>
  </si>
  <si>
    <t>szt.</t>
  </si>
  <si>
    <t>Indywidualny tłumacz automatyczny</t>
  </si>
  <si>
    <t>RAZEM SALA Widowiskowa</t>
  </si>
  <si>
    <t>SALA - II Piętro</t>
  </si>
  <si>
    <r>
      <t xml:space="preserve">OBOWIĄZUJĄCA
STAWKA
PODATKU
VAT
[%]
</t>
    </r>
    <r>
      <rPr>
        <b/>
        <sz val="8"/>
        <color rgb="FFFF0000"/>
        <rFont val="Arial"/>
        <family val="2"/>
        <charset val="238"/>
      </rPr>
      <t>proszę wybrać z listy rozwijalnej</t>
    </r>
  </si>
  <si>
    <t>RAZEM SALA - II Pietro</t>
  </si>
  <si>
    <t>Mapping Budynku - Projektor</t>
  </si>
  <si>
    <t>Zestaw audio plenerowy 2.1</t>
  </si>
  <si>
    <t>Zestaw mobilny na potańcówki</t>
  </si>
  <si>
    <t>RAZEM Elewacja, Ogród, Części Wystawiennicze</t>
  </si>
  <si>
    <t>Pozostałe wyposażenie</t>
  </si>
  <si>
    <t>RAZEM Pozostałe wyposażenie</t>
  </si>
  <si>
    <t xml:space="preserve">ŁĄCZNIE </t>
  </si>
  <si>
    <t>RAZEM WARTOŚĆ ZŁOTYCH BRUTTO</t>
  </si>
  <si>
    <t>Wykonawca niniejszym oświadcza, iż oferuje przedmiot zamówienia spełniający minimalne wymagania techniczne / użytkowe  określone w  kolumnie "b" oraz Opisie przedmiotu zamówienia.</t>
  </si>
  <si>
    <t>W związku z realizacją przedmiotowego zamówienia zostały uwzględnione w opisie przedmiotu zamówienia wymogi dostępności dla osób ze szczególnymi potrzebami zgodnie z zasadami wynikającymi z postanowień ustawy z dnia 19 lipca 2019 r. o zapewnieniu dostępności osobom ze szczególnymi potrzebami (Dz.U. z 2024 r., poz. 1411 ze zm.).</t>
  </si>
  <si>
    <t xml:space="preserve"> kwalifikowany podpis elektroniczny osoby uprawnionej do reprezentacji Wykonawcy</t>
  </si>
  <si>
    <t>Szczegółowy opis konsolety miksującej znajduje się w zalączniku "Szczegółowa specyfikacja urządzeń i systemów AV, oświetlenia technologicznego i sterowania dla budynku Parku Kultury Młyn w Ciechanowie"</t>
  </si>
  <si>
    <t>ELEMENT</t>
  </si>
  <si>
    <t>Konsoleta</t>
  </si>
  <si>
    <t>k</t>
  </si>
  <si>
    <t>WARTOŚĆ
NETTO
g = f * g</t>
  </si>
  <si>
    <t>WARTOŚĆ
PODATKU
VAT
i = h * i</t>
  </si>
  <si>
    <t>Winda sceniczna</t>
  </si>
  <si>
    <t>Wyciągarka łańcuchowa</t>
  </si>
  <si>
    <t>Sterownik wyciągarek</t>
  </si>
  <si>
    <t>Kratownica Tri systemowa</t>
  </si>
  <si>
    <t>kpl.</t>
  </si>
  <si>
    <t>Szczegółowy opis mostu oświetleniowego ruchomego znajduje się w zalączniku "Szczegółowa specyfikacja urządzeń i systemów AV, oświetlenia technologicznego i sterowania dla budynku Parku Kultury Młyn w Ciechanowie"</t>
  </si>
  <si>
    <t>Szczegółowy opis okablowania zasilająco - sterującego znajduje się w zalączniku "Szczegółowa specyfikacja urządzeń i systemów AV, oświetlenia technologicznego i sterowania dla budynku Parku Kultury Młyn w Ciechanowie"</t>
  </si>
  <si>
    <t>Przewód wieloparowy ze stageboxem [15m]</t>
  </si>
  <si>
    <t>Przewód sygnałowy audio XLRm-XLRż [3m]</t>
  </si>
  <si>
    <t>Przewód sygnałowy audio XLRm-XLRż [5m]</t>
  </si>
  <si>
    <t>Przewód sygnałowy audio XLRm-XLRż [15m]</t>
  </si>
  <si>
    <t>Przewód STP kat. 5e etherCON-etherCON [3m]</t>
  </si>
  <si>
    <t>Przewód STP kat. 5e etherCON-etherCON [5m]</t>
  </si>
  <si>
    <t>Przewód STP kat. 5e etherCON-etherCON [10m]</t>
  </si>
  <si>
    <t>Rozdzielnica zasilania, typ 1</t>
  </si>
  <si>
    <t>Rozdzielnica zasilania, typ 2</t>
  </si>
  <si>
    <t>Listwa zasilajaca 3-gniazdowa [3m]</t>
  </si>
  <si>
    <t>Listwa zasilajaca 5-gniazdowa [5m]</t>
  </si>
  <si>
    <t>Przedłużacz 3-gniazdowy [10m]</t>
  </si>
  <si>
    <t>Przedłużacz 3-gniazdowy [25m]</t>
  </si>
  <si>
    <t>Skrzynia do przechowywania przewodów</t>
  </si>
  <si>
    <t>Statyw mikrofonowy wysoki</t>
  </si>
  <si>
    <t>Statyw mikrofonowy średni</t>
  </si>
  <si>
    <t>Statyw mikrofonowy niski</t>
  </si>
  <si>
    <t>Szczegółowy opis projektora horyzontalnego i obiektywu znajduje się w zalączniku "Szczegółowa specyfikacja urządzeń i systemów AV, oświetlenia technologicznego i sterowania dla budynku Parku Kultury Młyn w Ciechanowie"</t>
  </si>
  <si>
    <t>Obiektyw projektora horyzontalnego</t>
  </si>
  <si>
    <t>Szczegółowy opis uchwytu sufitowego projektora horyzontalnego znajduje się w zalączniku "Szczegółowa specyfikacja urządzeń i systemów AV, oświetlenia technologicznego i sterowania dla budynku Parku Kultury Młyn w Ciechanowie"</t>
  </si>
  <si>
    <t>Szczegółowy opis ekranu horyzontalnego znajduje się w zalączniku "Szczegółowa specyfikacja urządzeń i systemów AV, oświetlenia technologicznego i sterowania dla budynku Parku Kultury Młyn w Ciechanowie"</t>
  </si>
  <si>
    <t>Procesor systemu centralnego sterowania</t>
  </si>
  <si>
    <t>Zestaw montażowy 19" dla procesora systemu centralnego sterowania</t>
  </si>
  <si>
    <t>Panel dotykowy 10”</t>
  </si>
  <si>
    <t>Moduł przekaźnikowy</t>
  </si>
  <si>
    <t>Szczegółowy opis systemu indywidualnego tłumacza znajduje się w zalączniku "Szczegółowa specyfikacja urządzeń i systemów AV, oświetlenia technologicznego i sterowania dla budynku Parku Kultury Młyn w Ciechanowie"</t>
  </si>
  <si>
    <t>Szczegółowy opis komputera technika typ 1 znajduje się w zalączniku "Szczegółowa specyfikacja urządzeń i systemów AV, oświetlenia technologicznego i sterowania dla budynku Parku Kultury Młyn w Ciechanowie"</t>
  </si>
  <si>
    <t>Szczegółowy opis komputera technika typ 2 znajduje się w zalączniku "Szczegółowa specyfikacja urządzeń i systemów AV, oświetlenia technologicznego i sterowania dla budynku Parku Kultury Młyn w Ciechanowie"</t>
  </si>
  <si>
    <t>Szczegółowy opis ruchomej głowicy spot znajduje się w zalączniku "Szczegółowa specyfikacja urządzeń i systemów AV, oświetlenia technologicznego i sterowania dla budynku Parku Kultury Młyn w Ciechanowie"</t>
  </si>
  <si>
    <t>Mechanika sceniczna + okotarowanie</t>
  </si>
  <si>
    <t>Elektroakustyka</t>
  </si>
  <si>
    <t>Szczegółowy opis systemu projekcyjnego mappingu budynku  znajduje się w zalączniku "Szczegółowa specyfikacja urządzeń i systemów AV, oświetlenia technologicznego i sterowania dla budynku Parku Kultury Młyn w Ciechanowie"</t>
  </si>
  <si>
    <t>Projektor video do mapping budynku</t>
  </si>
  <si>
    <t xml:space="preserve">Obiektyw do projektora video do mappingu budynku </t>
  </si>
  <si>
    <t>Szczegółowy opis obudowy pogodoodpornej do projektora i peryferiów  znajduje się w zalączniku "Szczegółowa specyfikacja urządzeń i systemów AV, oświetlenia technologicznego i sterowania dla budynku Parku Kultury Młyn w Ciechanowie"</t>
  </si>
  <si>
    <t>Dekoder AV over IP</t>
  </si>
  <si>
    <t>Przełącznik sieciowy typ 2</t>
  </si>
  <si>
    <t>Wkładka światłowodowa SFP+</t>
  </si>
  <si>
    <t>Media serwer</t>
  </si>
  <si>
    <t>Enkoder AV over IP</t>
  </si>
  <si>
    <t>Aktywny niskotonowy zestaw głośnikowy, typ 1</t>
  </si>
  <si>
    <t>Łącznik z regulacją wysokości</t>
  </si>
  <si>
    <t>Szczegółowy opis zestawu audio plenerowego 2.1 znajduje się w zalączniku "Szczegółowa specyfikacja urządzeń i systemów AV, oświetlenia technologicznego i sterowania dla budynku Parku Kultury Młyn w Ciechanowie"</t>
  </si>
  <si>
    <t xml:space="preserve">Szczegółowy opis mobilnego zestawu na potańcówki znajduje się w zalączniku "Szczegółowa specyfikacja urządzeń i systemów AV, oświetlenia technologicznego i sterowania dla budynku Parku Kultury Młyn w Ciechanowie"
</t>
  </si>
  <si>
    <t>Aktywny szerokopasmowy zestaw głośnikowy, typ 2</t>
  </si>
  <si>
    <t>Aktywny szerokopasmowy zestaw głośnikowy, typ 1</t>
  </si>
  <si>
    <t>Aktywny niskotonowy zestaw głośnikowy, typ 2</t>
  </si>
  <si>
    <t>Pokrowiec dla aktywnego niskotonowego zestawu głośnikowego</t>
  </si>
  <si>
    <t>Wózek jezdny dla aktywnego niskotonowego zestawu głośnikowego</t>
  </si>
  <si>
    <t>Skrzynia transportowa dla aktywnych szerokopasmowych zestawów głośnikowych</t>
  </si>
  <si>
    <t>Tablet</t>
  </si>
  <si>
    <t>Konsoleta oświetleniowa</t>
  </si>
  <si>
    <t>Ruchoma głowica oświetleniowa</t>
  </si>
  <si>
    <t>Reflektor typu PAR</t>
  </si>
  <si>
    <t>Skrzynia transportowa na kable</t>
  </si>
  <si>
    <t>Splitter DMX</t>
  </si>
  <si>
    <t>Statyw oświetleniowy + belka poprzeczna</t>
  </si>
  <si>
    <t>Zestaw do bezprzewodowej transmisji DMX512</t>
  </si>
  <si>
    <t>Okablowanie sygnałowe i zasilające mobilne</t>
  </si>
  <si>
    <t>Modułowa podłoga taneczna z wózkiem transportowym</t>
  </si>
  <si>
    <t>Szczegółowy opis systemu wystawienniczego znajduje się w zalączniku "Szczegółowa specyfikacja urządzeń i systemów AV, oświetlenia technologicznego i sterowania dla budynku Parku Kultury Młyn w Ciechanowie"</t>
  </si>
  <si>
    <t>Szyna do wieszania obrazów 200 cm z elementami montażowymi</t>
  </si>
  <si>
    <t>Szyna do wieszania obrazów 150cm z elementami montażowymi</t>
  </si>
  <si>
    <t>Linka 150cm z hakiem do wieszania obrazów</t>
  </si>
  <si>
    <t>Oprawa oświetleniowa ekspozycyjna typu zoom</t>
  </si>
  <si>
    <t>Oprawa oświetleniowa ekspozycyjna typu spot</t>
  </si>
  <si>
    <t>Szynoprzewód</t>
  </si>
  <si>
    <t>Pętla indukcyjna mobilna</t>
  </si>
  <si>
    <t>Szczegółowy opis mobilnej pętli indukcyjnej  znajduje się w zalączniku "Szczegółowa specyfikacja urządzeń i systemów AV, oświetlenia technologicznego i sterowania dla budynku Parku Kultury Młyn w Ciechanowie"</t>
  </si>
  <si>
    <t>Nadajnik systemu Auracast</t>
  </si>
  <si>
    <t>Odbiornik strumienia Auracast</t>
  </si>
  <si>
    <t>Osobista pętla indukcyjna</t>
  </si>
  <si>
    <t>Stacja dokująco-ładująca odbiorników Auracast</t>
  </si>
  <si>
    <t xml:space="preserve">Zewnętrzny modułowy  ekran LED </t>
  </si>
  <si>
    <t xml:space="preserve"> Szczegółowy opis mobilnej pętli indukcyjnej  znajduje się w zalączniku "Szczegółowa specyfikacja urządzeń i systemów AV, oświetlenia technologicznego i sterowania dla budynku Parku Kultury Młyn w Ciechanowie"</t>
  </si>
  <si>
    <t>Ekran LED</t>
  </si>
  <si>
    <t>Konstrukcja nośna ekranu LED, typ 1</t>
  </si>
  <si>
    <t>Konstrukcja nośna ekranu LED, typ 2</t>
  </si>
  <si>
    <t>Odtwarzacz BluRay</t>
  </si>
  <si>
    <t>Zestaw montażowy 19" dla dekodera AV over IP</t>
  </si>
  <si>
    <t>Skrzynia transportowa rack 19" dla odtwarzacza BluRay, dekodera AV over IP, procesora ekranu LED</t>
  </si>
  <si>
    <t>Leżak</t>
  </si>
  <si>
    <t>Projektor horyzontalny</t>
  </si>
  <si>
    <t>Uchwyt do projektora horyzontalnego</t>
  </si>
  <si>
    <t>Ekran horyzontalny</t>
  </si>
  <si>
    <t>System sterowania (z akcesoriami)</t>
  </si>
  <si>
    <t>Komputer technika typ 1</t>
  </si>
  <si>
    <t>Ruchoma głowica Spot LED</t>
  </si>
  <si>
    <t>Ruchoma głowica spot LED</t>
  </si>
  <si>
    <t>Oświetlenie sceniczne</t>
  </si>
  <si>
    <t>Komputer technika typ 2</t>
  </si>
  <si>
    <t>Obudowa pogodoodporna do projektora</t>
  </si>
  <si>
    <t>mb.</t>
  </si>
  <si>
    <t>Aktywny szerokopasmowy zestaw głośnikowy, typ 3</t>
  </si>
  <si>
    <t>System wystawienniczy</t>
  </si>
  <si>
    <t>Skrzynia transportowa dla konsolety</t>
  </si>
  <si>
    <t>Karta Dante do konsolety</t>
  </si>
  <si>
    <t>Sala Widowiskowa</t>
  </si>
  <si>
    <t>Most oświetleniowy ruchomy (2 wyciągarki +
konstrukcje TRIO aluminiowe)</t>
  </si>
  <si>
    <t>Okotarowanie</t>
  </si>
  <si>
    <t>Szczegółowy okotarowania znajduje się w zalączniku "Szczegółowa specyfikacja urządzeń i systemów AV, oświetlenia technologicznego i sterowania dla budynku Parku Kultury Młyn w Ciechanowie"</t>
  </si>
  <si>
    <t>Zestaw kotar absorpcyjnych</t>
  </si>
  <si>
    <t>System szynowy do kotat</t>
  </si>
  <si>
    <t>Szczegółowy opis systemu sterowania znajduje się w zalączniku "Szczegółowa specyfikacja urządzeń i systemów AV, oświetlenia technologicznego i sterowania dla budynku Parku Kultury Młyn w Ciechanowie"</t>
  </si>
  <si>
    <t>Słuchawki</t>
  </si>
  <si>
    <t>Zestaw do ładowania indywidualnych tłumaczy automatycznych</t>
  </si>
  <si>
    <t>Szczegółowy opis urządzeń peryferyjnych systemu projekcyjnego w sali na II piętrze znajduje się w zalączniku "Szczegółowa specyfikacja urządzeń i systemów AV, oświetlenia technologicznego i sterowania dla budynku Parku Kultury Młyn w Ciechanowie"</t>
  </si>
  <si>
    <t>Urządzenia peryferyjne systemu projekcyjnego w sali na II piętrze</t>
  </si>
  <si>
    <t>Enkoder AV over IP - przyłącze ścienne</t>
  </si>
  <si>
    <t>Uchwyt instalacyjny do aktywnego szerokopasmowego zestawu głośnikowego</t>
  </si>
  <si>
    <t>Konwerter sygnału Dante na sygnał analogowy</t>
  </si>
  <si>
    <t>Przyłącze ścienne XLR Dante</t>
  </si>
  <si>
    <t>Przyłącze ścienne, typ 2</t>
  </si>
  <si>
    <t>Przyłącze ścienne, typ 1</t>
  </si>
  <si>
    <t>Szafa rack stojąca, 24U</t>
  </si>
  <si>
    <t>Osprzęt / okablowanie szafy technicznej</t>
  </si>
  <si>
    <t>Przełącznik sieciowy, typ 1</t>
  </si>
  <si>
    <t>Punkt dostępowy WiFi</t>
  </si>
  <si>
    <t>Elewacja, ogród, części wystawiennicze</t>
  </si>
  <si>
    <t>Skrzynia transportowa na 4 szt. reflektorów PAR i 2 ruchome głowice oświetleniowe</t>
  </si>
  <si>
    <t>Mikrofon dynamiczny, wielkomembranowy</t>
  </si>
  <si>
    <t>Mikrofon powierzchniowy</t>
  </si>
  <si>
    <t>Mikrofon dynamiczny, instrumentalny</t>
  </si>
  <si>
    <t>Mikrofon pojemnościowy, instrumentalny</t>
  </si>
  <si>
    <t>Mikrofon dynamiczny, wokalowy, typ 1</t>
  </si>
  <si>
    <t>Mikrofon dynamiczny, wokalowy, typ 2</t>
  </si>
  <si>
    <t>Zestaw mikrofonów pojemnościowych typu klips</t>
  </si>
  <si>
    <t>Zestaw stereo mikrofonów pojemnościowych wielkomembranowych</t>
  </si>
  <si>
    <t>Zestaw stereo mikrofonów pojemnościowych małomembranowych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</si>
</sst>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zł&quot;_-;\-* #,##0.00\ &quot;zł&quot;_-;_-* &quot;-&quot;??\ &quot;zł&quot;_-;_-@_-"/>
    <numFmt numFmtId="164" formatCode="_ * #,##0.00_)\ &quot;zł&quot;_ ;_ * \(#,##0.00\)\ &quot;zł&quot;_ ;_ * &quot;-&quot;??_)\ &quot;zł&quot;_ ;_ @_ "/>
    <numFmt numFmtId="165" formatCode="[$-415]General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vertAlign val="superscript"/>
      <sz val="11"/>
      <color theme="1"/>
      <name val="Arial"/>
      <family val="2"/>
      <charset val="238"/>
    </font>
    <font>
      <b/>
      <u/>
      <sz val="9"/>
      <color theme="1"/>
      <name val="Arial"/>
      <family val="2"/>
      <charset val="238"/>
    </font>
    <font>
      <b/>
      <sz val="11"/>
      <color rgb="FF0070C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color rgb="FF00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BDD7E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EAF0DD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BDFB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BF1DE"/>
        <bgColor rgb="FF000000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5" fontId="2" fillId="0" borderId="0"/>
  </cellStyleXfs>
  <cellXfs count="96">
    <xf numFmtId="0" fontId="0" fillId="0" borderId="0" xfId="0"/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2" fillId="0" borderId="0" xfId="0" applyFont="1"/>
    <xf numFmtId="0" fontId="5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12" fillId="0" borderId="0" xfId="0" applyFont="1" applyAlignment="1">
      <alignment horizontal="center" vertical="top"/>
    </xf>
    <xf numFmtId="0" fontId="14" fillId="0" borderId="0" xfId="0" applyFont="1" applyAlignment="1">
      <alignment vertical="center"/>
    </xf>
    <xf numFmtId="0" fontId="5" fillId="5" borderId="2" xfId="0" applyFont="1" applyFill="1" applyBorder="1" applyAlignment="1">
      <alignment vertical="center"/>
    </xf>
    <xf numFmtId="1" fontId="6" fillId="5" borderId="2" xfId="0" applyNumberFormat="1" applyFont="1" applyFill="1" applyBorder="1" applyAlignment="1">
      <alignment horizontal="center" vertical="center"/>
    </xf>
    <xf numFmtId="44" fontId="7" fillId="4" borderId="2" xfId="0" applyNumberFormat="1" applyFont="1" applyFill="1" applyBorder="1" applyAlignment="1">
      <alignment vertical="center"/>
    </xf>
    <xf numFmtId="44" fontId="6" fillId="5" borderId="2" xfId="1" applyFont="1" applyFill="1" applyBorder="1" applyAlignment="1" applyProtection="1">
      <alignment vertical="center"/>
    </xf>
    <xf numFmtId="44" fontId="6" fillId="5" borderId="1" xfId="1" applyFont="1" applyFill="1" applyBorder="1" applyAlignment="1" applyProtection="1">
      <alignment vertical="center"/>
    </xf>
    <xf numFmtId="0" fontId="5" fillId="0" borderId="0" xfId="0" applyFont="1" applyAlignment="1">
      <alignment vertical="center"/>
    </xf>
    <xf numFmtId="0" fontId="6" fillId="10" borderId="4" xfId="0" applyFont="1" applyFill="1" applyBorder="1" applyAlignment="1">
      <alignment horizontal="right" vertical="center"/>
    </xf>
    <xf numFmtId="0" fontId="5" fillId="10" borderId="3" xfId="0" applyFont="1" applyFill="1" applyBorder="1" applyAlignment="1">
      <alignment vertical="center"/>
    </xf>
    <xf numFmtId="44" fontId="5" fillId="10" borderId="1" xfId="0" applyNumberFormat="1" applyFont="1" applyFill="1" applyBorder="1" applyAlignment="1">
      <alignment vertical="center"/>
    </xf>
    <xf numFmtId="0" fontId="5" fillId="10" borderId="1" xfId="0" applyFont="1" applyFill="1" applyBorder="1" applyAlignment="1">
      <alignment vertical="center"/>
    </xf>
    <xf numFmtId="44" fontId="5" fillId="10" borderId="4" xfId="0" applyNumberFormat="1" applyFont="1" applyFill="1" applyBorder="1" applyAlignment="1">
      <alignment vertical="center"/>
    </xf>
    <xf numFmtId="44" fontId="6" fillId="6" borderId="4" xfId="0" applyNumberFormat="1" applyFont="1" applyFill="1" applyBorder="1" applyAlignment="1">
      <alignment vertical="center"/>
    </xf>
    <xf numFmtId="0" fontId="15" fillId="6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7" fillId="0" borderId="1" xfId="0" applyFont="1" applyBorder="1" applyAlignment="1">
      <alignment horizontal="left" vertical="center" wrapText="1" indent="1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vertical="center" wrapText="1"/>
    </xf>
    <xf numFmtId="0" fontId="17" fillId="5" borderId="2" xfId="0" applyFont="1" applyFill="1" applyBorder="1" applyAlignment="1">
      <alignment vertical="center"/>
    </xf>
    <xf numFmtId="1" fontId="18" fillId="5" borderId="2" xfId="0" applyNumberFormat="1" applyFont="1" applyFill="1" applyBorder="1" applyAlignment="1">
      <alignment horizontal="center" vertical="center"/>
    </xf>
    <xf numFmtId="44" fontId="18" fillId="4" borderId="2" xfId="0" applyNumberFormat="1" applyFont="1" applyFill="1" applyBorder="1" applyAlignment="1">
      <alignment vertical="center"/>
    </xf>
    <xf numFmtId="44" fontId="18" fillId="5" borderId="2" xfId="1" applyFont="1" applyFill="1" applyBorder="1" applyAlignment="1" applyProtection="1">
      <alignment vertical="center"/>
    </xf>
    <xf numFmtId="44" fontId="18" fillId="5" borderId="1" xfId="1" applyFont="1" applyFill="1" applyBorder="1" applyAlignment="1" applyProtection="1">
      <alignment vertical="center"/>
    </xf>
    <xf numFmtId="0" fontId="17" fillId="0" borderId="0" xfId="0" applyFont="1" applyAlignment="1">
      <alignment vertical="center"/>
    </xf>
    <xf numFmtId="0" fontId="18" fillId="5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left" vertical="center" wrapText="1" indent="1"/>
    </xf>
    <xf numFmtId="164" fontId="5" fillId="0" borderId="1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vertical="center" wrapText="1"/>
    </xf>
    <xf numFmtId="9" fontId="19" fillId="12" borderId="1" xfId="0" applyNumberFormat="1" applyFont="1" applyFill="1" applyBorder="1" applyAlignment="1" applyProtection="1">
      <alignment horizontal="center" vertical="center"/>
      <protection locked="0"/>
    </xf>
    <xf numFmtId="0" fontId="12" fillId="2" borderId="12" xfId="0" applyFont="1" applyFill="1" applyBorder="1" applyAlignment="1">
      <alignment horizontal="center" vertical="center"/>
    </xf>
    <xf numFmtId="0" fontId="12" fillId="7" borderId="13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 indent="2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7" fillId="11" borderId="2" xfId="0" applyFont="1" applyFill="1" applyBorder="1" applyAlignment="1" applyProtection="1">
      <alignment vertical="center" wrapText="1"/>
      <protection locked="0"/>
    </xf>
    <xf numFmtId="164" fontId="17" fillId="0" borderId="1" xfId="0" applyNumberFormat="1" applyFont="1" applyBorder="1" applyAlignment="1">
      <alignment horizontal="center" vertical="center" wrapText="1"/>
    </xf>
    <xf numFmtId="164" fontId="17" fillId="0" borderId="9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7" borderId="12" xfId="0" applyFont="1" applyFill="1" applyBorder="1" applyAlignment="1">
      <alignment horizontal="center" vertical="center" wrapText="1"/>
    </xf>
    <xf numFmtId="0" fontId="4" fillId="7" borderId="13" xfId="0" applyFont="1" applyFill="1" applyBorder="1" applyAlignment="1">
      <alignment horizontal="center" vertical="center" wrapText="1"/>
    </xf>
    <xf numFmtId="0" fontId="4" fillId="7" borderId="14" xfId="0" applyFont="1" applyFill="1" applyBorder="1" applyAlignment="1">
      <alignment horizontal="center" vertical="center" wrapText="1"/>
    </xf>
    <xf numFmtId="0" fontId="4" fillId="9" borderId="12" xfId="0" applyFont="1" applyFill="1" applyBorder="1" applyAlignment="1">
      <alignment horizontal="center" vertical="center" wrapText="1"/>
    </xf>
    <xf numFmtId="0" fontId="4" fillId="9" borderId="13" xfId="0" applyFont="1" applyFill="1" applyBorder="1" applyAlignment="1">
      <alignment horizontal="center" vertical="center" wrapText="1"/>
    </xf>
    <xf numFmtId="0" fontId="4" fillId="9" borderId="1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6" fillId="9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8" fillId="5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left" vertical="center"/>
    </xf>
    <xf numFmtId="0" fontId="18" fillId="8" borderId="10" xfId="0" applyFont="1" applyFill="1" applyBorder="1" applyAlignment="1">
      <alignment horizontal="center" vertical="center" wrapText="1"/>
    </xf>
    <xf numFmtId="0" fontId="18" fillId="8" borderId="11" xfId="0" applyFont="1" applyFill="1" applyBorder="1" applyAlignment="1">
      <alignment horizontal="center" vertical="center" wrapText="1"/>
    </xf>
    <xf numFmtId="0" fontId="18" fillId="8" borderId="15" xfId="0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</cellXfs>
  <cellStyles count="3">
    <cellStyle name="Normalny" xfId="0" builtinId="0"/>
    <cellStyle name="Normalny 2" xfId="2"/>
    <cellStyle name="Walutowy" xfId="1" builtinId="4"/>
  </cellStyles>
  <dxfs count="0"/>
  <tableStyles count="0" defaultTableStyle="TableStyleMedium2" defaultPivotStyle="PivotStyleLight16"/>
  <colors>
    <mruColors>
      <color rgb="FFFFFF66"/>
      <color rgb="FFFBDFB7"/>
      <color rgb="FFFDE39B"/>
      <color rgb="FFBDD7EE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2981325</xdr:colOff>
      <xdr:row>0</xdr:row>
      <xdr:rowOff>0</xdr:rowOff>
    </xdr:from>
    <xdr:to>
      <xdr:col>5</xdr:col>
      <xdr:colOff>757419</xdr:colOff>
      <xdr:row>0</xdr:row>
      <xdr:rowOff>835224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4425" y="0"/>
          <a:ext cx="5761219" cy="8352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60"/>
  <sheetViews>
    <sheetView tabSelected="1" view="pageBreakPreview" topLeftCell="A59" zoomScaleNormal="100" zoomScaleSheetLayoutView="100" workbookViewId="0">
      <selection activeCell="E70" sqref="E70"/>
    </sheetView>
  </sheetViews>
  <sheetFormatPr defaultColWidth="9.140625" defaultRowHeight="12" x14ac:dyDescent="0.2"/>
  <cols>
    <col min="1" max="1" width="9.140625" style="3"/>
    <col min="2" max="2" width="6.85546875" style="3" customWidth="1"/>
    <col min="3" max="3" width="22.28515625" style="3" customWidth="1"/>
    <col min="4" max="4" width="80" style="3" customWidth="1"/>
    <col min="5" max="5" width="42.28515625" style="3" customWidth="1"/>
    <col min="6" max="6" width="34.85546875" style="3" customWidth="1"/>
    <col min="7" max="8" width="7.85546875" style="4" customWidth="1"/>
    <col min="9" max="9" width="16.28515625" style="3" customWidth="1"/>
    <col min="10" max="10" width="16" style="3" customWidth="1"/>
    <col min="11" max="11" width="16.42578125" style="3" customWidth="1"/>
    <col min="12" max="12" width="15.85546875" style="3" customWidth="1"/>
    <col min="13" max="13" width="16.28515625" style="3" customWidth="1"/>
    <col min="14" max="16384" width="9.140625" style="3"/>
  </cols>
  <sheetData>
    <row r="1" spans="2:13" s="9" customFormat="1" ht="69" customHeight="1" x14ac:dyDescent="0.25"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</row>
    <row r="2" spans="2:13" s="9" customFormat="1" ht="30" customHeight="1" x14ac:dyDescent="0.25">
      <c r="B2" s="1"/>
      <c r="C2" s="1"/>
      <c r="D2" s="1"/>
      <c r="E2" s="1"/>
      <c r="F2" s="1"/>
      <c r="G2" s="10"/>
      <c r="H2" s="10"/>
      <c r="I2" s="93" t="s">
        <v>0</v>
      </c>
      <c r="J2" s="93"/>
      <c r="K2" s="93"/>
    </row>
    <row r="3" spans="2:13" s="9" customFormat="1" ht="18" customHeight="1" x14ac:dyDescent="0.25">
      <c r="B3" s="1"/>
      <c r="C3" s="1"/>
      <c r="D3" s="1"/>
      <c r="E3" s="1"/>
      <c r="F3" s="1"/>
      <c r="G3" s="10"/>
      <c r="H3" s="10"/>
      <c r="I3" s="1"/>
      <c r="J3" s="1"/>
      <c r="K3" s="1"/>
    </row>
    <row r="4" spans="2:13" s="9" customFormat="1" ht="15" customHeight="1" x14ac:dyDescent="0.25">
      <c r="B4" s="11"/>
      <c r="C4" s="11"/>
      <c r="D4" s="11"/>
      <c r="E4" s="11"/>
      <c r="F4" s="11"/>
      <c r="G4" s="10"/>
      <c r="H4" s="10"/>
      <c r="I4" s="11"/>
      <c r="J4" s="11"/>
      <c r="K4" s="11"/>
    </row>
    <row r="5" spans="2:13" s="9" customFormat="1" ht="20.100000000000001" customHeight="1" x14ac:dyDescent="0.25">
      <c r="B5" s="94" t="s">
        <v>1</v>
      </c>
      <c r="C5" s="94"/>
      <c r="D5" s="94"/>
      <c r="E5" s="94"/>
      <c r="F5" s="94"/>
      <c r="G5" s="94"/>
      <c r="H5" s="94"/>
      <c r="I5" s="94"/>
      <c r="J5" s="94"/>
      <c r="K5" s="94"/>
    </row>
    <row r="6" spans="2:13" s="9" customFormat="1" ht="15" customHeight="1" x14ac:dyDescent="0.25"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2:13" s="9" customFormat="1" ht="30" customHeight="1" x14ac:dyDescent="0.25">
      <c r="B7" s="69" t="s">
        <v>2</v>
      </c>
      <c r="C7" s="69"/>
      <c r="D7" s="69"/>
      <c r="E7" s="69"/>
      <c r="F7" s="69"/>
      <c r="G7" s="69"/>
      <c r="H7" s="69"/>
      <c r="I7" s="69"/>
      <c r="J7" s="69"/>
      <c r="K7" s="69"/>
    </row>
    <row r="8" spans="2:13" s="9" customFormat="1" ht="15" customHeight="1" x14ac:dyDescent="0.25">
      <c r="B8" s="30"/>
      <c r="C8" s="30"/>
      <c r="D8" s="30"/>
      <c r="E8" s="30"/>
      <c r="F8" s="30"/>
      <c r="G8" s="4"/>
      <c r="H8" s="4"/>
      <c r="I8" s="30"/>
      <c r="J8" s="30"/>
      <c r="K8" s="30"/>
      <c r="L8" s="22"/>
      <c r="M8" s="22"/>
    </row>
    <row r="9" spans="2:13" s="9" customFormat="1" ht="20.100000000000001" customHeight="1" x14ac:dyDescent="0.25">
      <c r="B9" s="70" t="s">
        <v>3</v>
      </c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</row>
    <row r="10" spans="2:13" s="9" customFormat="1" ht="20.100000000000001" customHeight="1" x14ac:dyDescent="0.25">
      <c r="B10" s="70" t="s">
        <v>4</v>
      </c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</row>
    <row r="11" spans="2:13" s="9" customFormat="1" ht="20.100000000000001" customHeight="1" x14ac:dyDescent="0.25">
      <c r="B11" s="70" t="s">
        <v>5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</row>
    <row r="13" spans="2:13" ht="24.75" customHeight="1" thickBot="1" x14ac:dyDescent="0.25"/>
    <row r="14" spans="2:13" s="14" customFormat="1" ht="27" customHeight="1" thickBot="1" x14ac:dyDescent="0.25">
      <c r="B14" s="71" t="s">
        <v>6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3"/>
    </row>
    <row r="15" spans="2:13" s="6" customFormat="1" ht="15" customHeight="1" thickBot="1" x14ac:dyDescent="0.25">
      <c r="B15" s="50" t="s">
        <v>7</v>
      </c>
      <c r="C15" s="51" t="s">
        <v>8</v>
      </c>
      <c r="D15" s="51" t="s">
        <v>9</v>
      </c>
      <c r="E15" s="51" t="s">
        <v>10</v>
      </c>
      <c r="F15" s="51" t="s">
        <v>11</v>
      </c>
      <c r="G15" s="51" t="s">
        <v>12</v>
      </c>
      <c r="H15" s="51" t="s">
        <v>13</v>
      </c>
      <c r="I15" s="51" t="s">
        <v>14</v>
      </c>
      <c r="J15" s="51" t="s">
        <v>15</v>
      </c>
      <c r="K15" s="51" t="s">
        <v>16</v>
      </c>
      <c r="L15" s="51" t="s">
        <v>17</v>
      </c>
      <c r="M15" s="52" t="s">
        <v>53</v>
      </c>
    </row>
    <row r="16" spans="2:13" s="14" customFormat="1" ht="25.5" customHeight="1" thickBot="1" x14ac:dyDescent="0.25">
      <c r="B16" s="74" t="s">
        <v>160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6"/>
    </row>
    <row r="17" spans="2:13" s="6" customFormat="1" ht="56.25" x14ac:dyDescent="0.2">
      <c r="B17" s="54" t="s">
        <v>18</v>
      </c>
      <c r="C17" s="55" t="s">
        <v>19</v>
      </c>
      <c r="D17" s="55" t="s">
        <v>20</v>
      </c>
      <c r="E17" s="55" t="s">
        <v>51</v>
      </c>
      <c r="F17" s="55" t="s">
        <v>21</v>
      </c>
      <c r="G17" s="55" t="s">
        <v>22</v>
      </c>
      <c r="H17" s="55" t="s">
        <v>23</v>
      </c>
      <c r="I17" s="55" t="s">
        <v>24</v>
      </c>
      <c r="J17" s="55" t="s">
        <v>54</v>
      </c>
      <c r="K17" s="55" t="s">
        <v>26</v>
      </c>
      <c r="L17" s="55" t="s">
        <v>55</v>
      </c>
      <c r="M17" s="56" t="s">
        <v>28</v>
      </c>
    </row>
    <row r="18" spans="2:13" ht="24" customHeight="1" x14ac:dyDescent="0.2">
      <c r="B18" s="67" t="s">
        <v>93</v>
      </c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</row>
    <row r="19" spans="2:13" x14ac:dyDescent="0.2">
      <c r="B19" s="78">
        <v>1</v>
      </c>
      <c r="C19" s="77" t="s">
        <v>52</v>
      </c>
      <c r="D19" s="77" t="s">
        <v>50</v>
      </c>
      <c r="E19" s="8" t="s">
        <v>52</v>
      </c>
      <c r="F19" s="7"/>
      <c r="G19" s="8" t="s">
        <v>33</v>
      </c>
      <c r="H19" s="8">
        <v>1</v>
      </c>
      <c r="I19" s="44">
        <v>0</v>
      </c>
      <c r="J19" s="45">
        <f>H19*I19</f>
        <v>0</v>
      </c>
      <c r="K19" s="49">
        <v>0.23</v>
      </c>
      <c r="L19" s="58">
        <f>IF(K19="",0,IF(K19="ZW.","ZW.",ROUND(J19*K19,2)))</f>
        <v>0</v>
      </c>
      <c r="M19" s="58">
        <f>IF(K19="",0,IF(K19="ZW.",J19,ROUND(SUM(J19+L19),2)))</f>
        <v>0</v>
      </c>
    </row>
    <row r="20" spans="2:13" x14ac:dyDescent="0.2">
      <c r="B20" s="78"/>
      <c r="C20" s="77"/>
      <c r="D20" s="77"/>
      <c r="E20" s="8" t="s">
        <v>159</v>
      </c>
      <c r="F20" s="7"/>
      <c r="G20" s="8" t="s">
        <v>33</v>
      </c>
      <c r="H20" s="8">
        <v>1</v>
      </c>
      <c r="I20" s="44">
        <v>0</v>
      </c>
      <c r="J20" s="45">
        <f>H20*I20</f>
        <v>0</v>
      </c>
      <c r="K20" s="49">
        <v>0.23</v>
      </c>
      <c r="L20" s="58">
        <f>IF(K20="",0,IF(K20="ZW.","ZW.",ROUND(J20*K20,2)))</f>
        <v>0</v>
      </c>
      <c r="M20" s="58">
        <f>IF(K20="",0,IF(K20="ZW.",J20,ROUND(SUM(J20+L20),2)))</f>
        <v>0</v>
      </c>
    </row>
    <row r="21" spans="2:13" x14ac:dyDescent="0.2">
      <c r="B21" s="78"/>
      <c r="C21" s="77"/>
      <c r="D21" s="77"/>
      <c r="E21" s="8" t="s">
        <v>158</v>
      </c>
      <c r="F21" s="7"/>
      <c r="G21" s="8" t="s">
        <v>33</v>
      </c>
      <c r="H21" s="8">
        <v>1</v>
      </c>
      <c r="I21" s="44">
        <v>0</v>
      </c>
      <c r="J21" s="45">
        <f t="shared" ref="J21:J22" si="0">H21*I21</f>
        <v>0</v>
      </c>
      <c r="K21" s="49">
        <v>0.23</v>
      </c>
      <c r="L21" s="58"/>
      <c r="M21" s="58"/>
    </row>
    <row r="22" spans="2:13" s="33" customFormat="1" ht="48.75" customHeight="1" x14ac:dyDescent="0.2">
      <c r="B22" s="43">
        <v>2</v>
      </c>
      <c r="C22" s="32" t="s">
        <v>30</v>
      </c>
      <c r="D22" s="57"/>
      <c r="E22" s="57"/>
      <c r="F22" s="57"/>
      <c r="G22" s="32" t="s">
        <v>60</v>
      </c>
      <c r="H22" s="32">
        <v>1</v>
      </c>
      <c r="I22" s="44">
        <v>0</v>
      </c>
      <c r="J22" s="45">
        <f t="shared" si="0"/>
        <v>0</v>
      </c>
      <c r="K22" s="49">
        <v>0.23</v>
      </c>
      <c r="L22" s="58">
        <f t="shared" ref="L22" si="1">IF(K22="",0,IF(K22="ZW.","ZW.",ROUND(J22*K22,2)))</f>
        <v>0</v>
      </c>
      <c r="M22" s="58">
        <f t="shared" ref="M22:M30" si="2">IF(K22="",0,IF(K22="ZW.",J22,ROUND(SUM(J22+L22),2)))</f>
        <v>0</v>
      </c>
    </row>
    <row r="23" spans="2:13" ht="21" customHeight="1" x14ac:dyDescent="0.2">
      <c r="B23" s="67" t="s">
        <v>92</v>
      </c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</row>
    <row r="24" spans="2:13" s="33" customFormat="1" x14ac:dyDescent="0.2">
      <c r="B24" s="80">
        <v>3</v>
      </c>
      <c r="C24" s="81" t="s">
        <v>161</v>
      </c>
      <c r="D24" s="81" t="s">
        <v>61</v>
      </c>
      <c r="E24" s="32" t="s">
        <v>56</v>
      </c>
      <c r="F24" s="31"/>
      <c r="G24" s="32" t="s">
        <v>33</v>
      </c>
      <c r="H24" s="32">
        <v>2</v>
      </c>
      <c r="I24" s="44">
        <v>0</v>
      </c>
      <c r="J24" s="45">
        <f>H24*I24</f>
        <v>0</v>
      </c>
      <c r="K24" s="49">
        <v>0.23</v>
      </c>
      <c r="L24" s="58">
        <f t="shared" ref="L24:L56" si="3">IF(K24="",0,IF(K24="ZW.","ZW.",ROUND(J24*K24,2)))</f>
        <v>0</v>
      </c>
      <c r="M24" s="58">
        <f t="shared" si="2"/>
        <v>0</v>
      </c>
    </row>
    <row r="25" spans="2:13" s="33" customFormat="1" x14ac:dyDescent="0.2">
      <c r="B25" s="80"/>
      <c r="C25" s="81"/>
      <c r="D25" s="81"/>
      <c r="E25" s="32" t="s">
        <v>57</v>
      </c>
      <c r="F25" s="31"/>
      <c r="G25" s="32" t="s">
        <v>33</v>
      </c>
      <c r="H25" s="32">
        <v>2</v>
      </c>
      <c r="I25" s="44">
        <v>0</v>
      </c>
      <c r="J25" s="45">
        <f>H25*I25</f>
        <v>0</v>
      </c>
      <c r="K25" s="49">
        <v>0.23</v>
      </c>
      <c r="L25" s="58">
        <f>IF(K25="",0,IF(K25="ZW.","ZW.",ROUND(J25*K25,2)))</f>
        <v>0</v>
      </c>
      <c r="M25" s="58">
        <f>IF(K25="",0,IF(K25="ZW.",J25,ROUND(SUM(J25+L25),2)))</f>
        <v>0</v>
      </c>
    </row>
    <row r="26" spans="2:13" s="33" customFormat="1" x14ac:dyDescent="0.2">
      <c r="B26" s="80"/>
      <c r="C26" s="81"/>
      <c r="D26" s="81"/>
      <c r="E26" s="32" t="s">
        <v>58</v>
      </c>
      <c r="F26" s="31"/>
      <c r="G26" s="32" t="s">
        <v>33</v>
      </c>
      <c r="H26" s="32">
        <v>1</v>
      </c>
      <c r="I26" s="44">
        <v>0</v>
      </c>
      <c r="J26" s="45">
        <f>H26*I26</f>
        <v>0</v>
      </c>
      <c r="K26" s="49">
        <v>0.23</v>
      </c>
      <c r="L26" s="58">
        <f>IF(K26="",0,IF(K26="ZW.","ZW.",ROUND(J26*K26,2)))</f>
        <v>0</v>
      </c>
      <c r="M26" s="58">
        <f>IF(K26="",0,IF(K26="ZW.",J26,ROUND(SUM(J26+L26),2)))</f>
        <v>0</v>
      </c>
    </row>
    <row r="27" spans="2:13" s="33" customFormat="1" x14ac:dyDescent="0.2">
      <c r="B27" s="80"/>
      <c r="C27" s="81"/>
      <c r="D27" s="81"/>
      <c r="E27" s="32" t="s">
        <v>59</v>
      </c>
      <c r="F27" s="31"/>
      <c r="G27" s="32" t="s">
        <v>33</v>
      </c>
      <c r="H27" s="32">
        <v>1</v>
      </c>
      <c r="I27" s="44">
        <v>0</v>
      </c>
      <c r="J27" s="45">
        <f>H27*I27</f>
        <v>0</v>
      </c>
      <c r="K27" s="49">
        <v>0.23</v>
      </c>
      <c r="L27" s="58">
        <f>IF(K27="",0,IF(K27="ZW.","ZW.",ROUND(J27*K27,2)))</f>
        <v>0</v>
      </c>
      <c r="M27" s="58">
        <f>IF(K27="",0,IF(K27="ZW.",J27,ROUND(SUM(J27+L27),2)))</f>
        <v>0</v>
      </c>
    </row>
    <row r="28" spans="2:13" s="33" customFormat="1" x14ac:dyDescent="0.2">
      <c r="B28" s="80">
        <v>3</v>
      </c>
      <c r="C28" s="81" t="s">
        <v>162</v>
      </c>
      <c r="D28" s="81" t="s">
        <v>163</v>
      </c>
      <c r="E28" s="32" t="s">
        <v>164</v>
      </c>
      <c r="F28" s="31"/>
      <c r="G28" s="32" t="s">
        <v>60</v>
      </c>
      <c r="H28" s="32">
        <v>1</v>
      </c>
      <c r="I28" s="44">
        <v>0</v>
      </c>
      <c r="J28" s="45">
        <f t="shared" ref="J28:J29" si="4">H28*I28</f>
        <v>0</v>
      </c>
      <c r="K28" s="49">
        <v>0.23</v>
      </c>
      <c r="L28" s="58">
        <f t="shared" ref="L28:L29" si="5">IF(K28="",0,IF(K28="ZW.","ZW.",ROUND(J28*K28,2)))</f>
        <v>0</v>
      </c>
      <c r="M28" s="58">
        <f t="shared" ref="M28:M29" si="6">IF(K28="",0,IF(K28="ZW.",J28,ROUND(SUM(J28+L28),2)))</f>
        <v>0</v>
      </c>
    </row>
    <row r="29" spans="2:13" s="33" customFormat="1" x14ac:dyDescent="0.2">
      <c r="B29" s="80"/>
      <c r="C29" s="81"/>
      <c r="D29" s="81"/>
      <c r="E29" s="32" t="s">
        <v>165</v>
      </c>
      <c r="F29" s="31"/>
      <c r="G29" s="32" t="s">
        <v>60</v>
      </c>
      <c r="H29" s="32">
        <v>1</v>
      </c>
      <c r="I29" s="44">
        <v>0</v>
      </c>
      <c r="J29" s="45">
        <f t="shared" si="4"/>
        <v>0</v>
      </c>
      <c r="K29" s="49">
        <v>0.23</v>
      </c>
      <c r="L29" s="58">
        <f t="shared" si="5"/>
        <v>0</v>
      </c>
      <c r="M29" s="58">
        <f t="shared" si="6"/>
        <v>0</v>
      </c>
    </row>
    <row r="30" spans="2:13" s="33" customFormat="1" ht="17.25" customHeight="1" x14ac:dyDescent="0.2">
      <c r="B30" s="80">
        <v>4</v>
      </c>
      <c r="C30" s="81" t="s">
        <v>31</v>
      </c>
      <c r="D30" s="81" t="s">
        <v>62</v>
      </c>
      <c r="E30" s="32" t="s">
        <v>63</v>
      </c>
      <c r="F30" s="31"/>
      <c r="G30" s="32" t="s">
        <v>33</v>
      </c>
      <c r="H30" s="32">
        <v>6</v>
      </c>
      <c r="I30" s="44">
        <v>0</v>
      </c>
      <c r="J30" s="45">
        <f>H30*I30</f>
        <v>0</v>
      </c>
      <c r="K30" s="49">
        <v>0.23</v>
      </c>
      <c r="L30" s="58">
        <f t="shared" si="3"/>
        <v>0</v>
      </c>
      <c r="M30" s="58">
        <f t="shared" si="2"/>
        <v>0</v>
      </c>
    </row>
    <row r="31" spans="2:13" s="33" customFormat="1" ht="12.95" customHeight="1" x14ac:dyDescent="0.2">
      <c r="B31" s="80"/>
      <c r="C31" s="81"/>
      <c r="D31" s="81"/>
      <c r="E31" s="32" t="s">
        <v>64</v>
      </c>
      <c r="F31" s="31"/>
      <c r="G31" s="32" t="s">
        <v>33</v>
      </c>
      <c r="H31" s="32">
        <v>25</v>
      </c>
      <c r="I31" s="44">
        <v>0</v>
      </c>
      <c r="J31" s="45">
        <f t="shared" ref="J31:J56" si="7">H31*I31</f>
        <v>0</v>
      </c>
      <c r="K31" s="49">
        <v>0.23</v>
      </c>
      <c r="L31" s="58">
        <f t="shared" si="3"/>
        <v>0</v>
      </c>
      <c r="M31" s="58">
        <f t="shared" ref="M31:M56" si="8">IF(K31="",0,IF(K31="ZW.",J31,ROUND(SUM(J31+L31),2)))</f>
        <v>0</v>
      </c>
    </row>
    <row r="32" spans="2:13" s="33" customFormat="1" ht="12.95" customHeight="1" x14ac:dyDescent="0.2">
      <c r="B32" s="80"/>
      <c r="C32" s="81"/>
      <c r="D32" s="81"/>
      <c r="E32" s="32" t="s">
        <v>65</v>
      </c>
      <c r="F32" s="31"/>
      <c r="G32" s="32" t="s">
        <v>33</v>
      </c>
      <c r="H32" s="32">
        <v>25</v>
      </c>
      <c r="I32" s="44">
        <v>0</v>
      </c>
      <c r="J32" s="45">
        <f t="shared" si="7"/>
        <v>0</v>
      </c>
      <c r="K32" s="49">
        <v>0.23</v>
      </c>
      <c r="L32" s="58">
        <f t="shared" si="3"/>
        <v>0</v>
      </c>
      <c r="M32" s="58">
        <f t="shared" si="8"/>
        <v>0</v>
      </c>
    </row>
    <row r="33" spans="2:13" s="33" customFormat="1" ht="12.95" customHeight="1" x14ac:dyDescent="0.2">
      <c r="B33" s="80"/>
      <c r="C33" s="81"/>
      <c r="D33" s="81"/>
      <c r="E33" s="32" t="s">
        <v>66</v>
      </c>
      <c r="F33" s="31"/>
      <c r="G33" s="32" t="s">
        <v>33</v>
      </c>
      <c r="H33" s="32">
        <v>20</v>
      </c>
      <c r="I33" s="44">
        <v>0</v>
      </c>
      <c r="J33" s="45">
        <f t="shared" si="7"/>
        <v>0</v>
      </c>
      <c r="K33" s="49">
        <v>0.23</v>
      </c>
      <c r="L33" s="58">
        <f t="shared" si="3"/>
        <v>0</v>
      </c>
      <c r="M33" s="58">
        <f t="shared" si="8"/>
        <v>0</v>
      </c>
    </row>
    <row r="34" spans="2:13" s="33" customFormat="1" x14ac:dyDescent="0.2">
      <c r="B34" s="80"/>
      <c r="C34" s="81"/>
      <c r="D34" s="81"/>
      <c r="E34" s="32" t="s">
        <v>67</v>
      </c>
      <c r="F34" s="31"/>
      <c r="G34" s="32" t="s">
        <v>33</v>
      </c>
      <c r="H34" s="32">
        <v>5</v>
      </c>
      <c r="I34" s="44">
        <v>0</v>
      </c>
      <c r="J34" s="45">
        <f t="shared" si="7"/>
        <v>0</v>
      </c>
      <c r="K34" s="49">
        <v>0.23</v>
      </c>
      <c r="L34" s="58">
        <f t="shared" si="3"/>
        <v>0</v>
      </c>
      <c r="M34" s="58">
        <f t="shared" si="8"/>
        <v>0</v>
      </c>
    </row>
    <row r="35" spans="2:13" s="33" customFormat="1" x14ac:dyDescent="0.2">
      <c r="B35" s="80"/>
      <c r="C35" s="81"/>
      <c r="D35" s="81"/>
      <c r="E35" s="32" t="s">
        <v>68</v>
      </c>
      <c r="F35" s="31"/>
      <c r="G35" s="32" t="s">
        <v>33</v>
      </c>
      <c r="H35" s="32">
        <v>5</v>
      </c>
      <c r="I35" s="44">
        <v>0</v>
      </c>
      <c r="J35" s="45">
        <f t="shared" si="7"/>
        <v>0</v>
      </c>
      <c r="K35" s="49">
        <v>0.23</v>
      </c>
      <c r="L35" s="58">
        <f t="shared" si="3"/>
        <v>0</v>
      </c>
      <c r="M35" s="58">
        <f t="shared" si="8"/>
        <v>0</v>
      </c>
    </row>
    <row r="36" spans="2:13" s="33" customFormat="1" x14ac:dyDescent="0.2">
      <c r="B36" s="80"/>
      <c r="C36" s="81"/>
      <c r="D36" s="81"/>
      <c r="E36" s="32" t="s">
        <v>69</v>
      </c>
      <c r="F36" s="31"/>
      <c r="G36" s="32" t="s">
        <v>33</v>
      </c>
      <c r="H36" s="32">
        <v>5</v>
      </c>
      <c r="I36" s="44">
        <v>0</v>
      </c>
      <c r="J36" s="45">
        <f t="shared" si="7"/>
        <v>0</v>
      </c>
      <c r="K36" s="49">
        <v>0.23</v>
      </c>
      <c r="L36" s="58">
        <f t="shared" si="3"/>
        <v>0</v>
      </c>
      <c r="M36" s="58">
        <f t="shared" si="8"/>
        <v>0</v>
      </c>
    </row>
    <row r="37" spans="2:13" s="33" customFormat="1" ht="12.95" customHeight="1" x14ac:dyDescent="0.2">
      <c r="B37" s="80"/>
      <c r="C37" s="81"/>
      <c r="D37" s="81"/>
      <c r="E37" s="32" t="s">
        <v>70</v>
      </c>
      <c r="F37" s="31"/>
      <c r="G37" s="32" t="s">
        <v>33</v>
      </c>
      <c r="H37" s="32">
        <v>1</v>
      </c>
      <c r="I37" s="44">
        <v>0</v>
      </c>
      <c r="J37" s="45">
        <f t="shared" si="7"/>
        <v>0</v>
      </c>
      <c r="K37" s="49">
        <v>0.23</v>
      </c>
      <c r="L37" s="58">
        <f t="shared" si="3"/>
        <v>0</v>
      </c>
      <c r="M37" s="58">
        <f t="shared" si="8"/>
        <v>0</v>
      </c>
    </row>
    <row r="38" spans="2:13" s="33" customFormat="1" ht="12.95" customHeight="1" x14ac:dyDescent="0.2">
      <c r="B38" s="80"/>
      <c r="C38" s="81"/>
      <c r="D38" s="81"/>
      <c r="E38" s="32" t="s">
        <v>71</v>
      </c>
      <c r="F38" s="31"/>
      <c r="G38" s="32" t="s">
        <v>33</v>
      </c>
      <c r="H38" s="32">
        <v>1</v>
      </c>
      <c r="I38" s="44">
        <v>0</v>
      </c>
      <c r="J38" s="45">
        <f t="shared" si="7"/>
        <v>0</v>
      </c>
      <c r="K38" s="49">
        <v>0.23</v>
      </c>
      <c r="L38" s="58">
        <f t="shared" si="3"/>
        <v>0</v>
      </c>
      <c r="M38" s="58">
        <f t="shared" si="8"/>
        <v>0</v>
      </c>
    </row>
    <row r="39" spans="2:13" s="33" customFormat="1" ht="12.95" customHeight="1" x14ac:dyDescent="0.2">
      <c r="B39" s="80"/>
      <c r="C39" s="81"/>
      <c r="D39" s="81"/>
      <c r="E39" s="32" t="s">
        <v>72</v>
      </c>
      <c r="F39" s="31"/>
      <c r="G39" s="32" t="s">
        <v>33</v>
      </c>
      <c r="H39" s="32">
        <v>15</v>
      </c>
      <c r="I39" s="44">
        <v>0</v>
      </c>
      <c r="J39" s="45">
        <f t="shared" si="7"/>
        <v>0</v>
      </c>
      <c r="K39" s="49">
        <v>0.23</v>
      </c>
      <c r="L39" s="58">
        <f t="shared" si="3"/>
        <v>0</v>
      </c>
      <c r="M39" s="58">
        <f t="shared" si="8"/>
        <v>0</v>
      </c>
    </row>
    <row r="40" spans="2:13" s="33" customFormat="1" ht="12.95" customHeight="1" x14ac:dyDescent="0.2">
      <c r="B40" s="80"/>
      <c r="C40" s="81"/>
      <c r="D40" s="81"/>
      <c r="E40" s="32" t="s">
        <v>73</v>
      </c>
      <c r="F40" s="31"/>
      <c r="G40" s="32" t="s">
        <v>33</v>
      </c>
      <c r="H40" s="32">
        <v>15</v>
      </c>
      <c r="I40" s="44">
        <v>0</v>
      </c>
      <c r="J40" s="45">
        <f t="shared" si="7"/>
        <v>0</v>
      </c>
      <c r="K40" s="49">
        <v>0.23</v>
      </c>
      <c r="L40" s="58">
        <f t="shared" si="3"/>
        <v>0</v>
      </c>
      <c r="M40" s="58">
        <f t="shared" si="8"/>
        <v>0</v>
      </c>
    </row>
    <row r="41" spans="2:13" s="33" customFormat="1" ht="12.95" customHeight="1" x14ac:dyDescent="0.2">
      <c r="B41" s="80"/>
      <c r="C41" s="81"/>
      <c r="D41" s="81"/>
      <c r="E41" s="32" t="s">
        <v>74</v>
      </c>
      <c r="F41" s="31"/>
      <c r="G41" s="32" t="s">
        <v>33</v>
      </c>
      <c r="H41" s="32">
        <v>10</v>
      </c>
      <c r="I41" s="44">
        <v>0</v>
      </c>
      <c r="J41" s="45">
        <f t="shared" si="7"/>
        <v>0</v>
      </c>
      <c r="K41" s="49">
        <v>0.23</v>
      </c>
      <c r="L41" s="58">
        <f t="shared" si="3"/>
        <v>0</v>
      </c>
      <c r="M41" s="58">
        <f t="shared" si="8"/>
        <v>0</v>
      </c>
    </row>
    <row r="42" spans="2:13" s="33" customFormat="1" ht="12.95" customHeight="1" x14ac:dyDescent="0.2">
      <c r="B42" s="80"/>
      <c r="C42" s="81"/>
      <c r="D42" s="81"/>
      <c r="E42" s="32" t="s">
        <v>75</v>
      </c>
      <c r="F42" s="31"/>
      <c r="G42" s="32" t="s">
        <v>33</v>
      </c>
      <c r="H42" s="32">
        <v>8</v>
      </c>
      <c r="I42" s="44">
        <v>0</v>
      </c>
      <c r="J42" s="45">
        <f t="shared" si="7"/>
        <v>0</v>
      </c>
      <c r="K42" s="49">
        <v>0.23</v>
      </c>
      <c r="L42" s="58">
        <f t="shared" si="3"/>
        <v>0</v>
      </c>
      <c r="M42" s="58">
        <f t="shared" si="8"/>
        <v>0</v>
      </c>
    </row>
    <row r="43" spans="2:13" s="33" customFormat="1" ht="12.95" customHeight="1" x14ac:dyDescent="0.2">
      <c r="B43" s="80"/>
      <c r="C43" s="81"/>
      <c r="D43" s="81"/>
      <c r="E43" s="32" t="s">
        <v>76</v>
      </c>
      <c r="F43" s="31"/>
      <c r="G43" s="32" t="s">
        <v>33</v>
      </c>
      <c r="H43" s="32">
        <v>2</v>
      </c>
      <c r="I43" s="44">
        <v>0</v>
      </c>
      <c r="J43" s="45">
        <f t="shared" si="7"/>
        <v>0</v>
      </c>
      <c r="K43" s="49">
        <v>0.23</v>
      </c>
      <c r="L43" s="58">
        <f t="shared" si="3"/>
        <v>0</v>
      </c>
      <c r="M43" s="58">
        <f t="shared" si="8"/>
        <v>0</v>
      </c>
    </row>
    <row r="44" spans="2:13" s="33" customFormat="1" ht="12.95" customHeight="1" x14ac:dyDescent="0.2">
      <c r="B44" s="80"/>
      <c r="C44" s="81"/>
      <c r="D44" s="81"/>
      <c r="E44" s="32" t="s">
        <v>77</v>
      </c>
      <c r="F44" s="31"/>
      <c r="G44" s="32" t="s">
        <v>33</v>
      </c>
      <c r="H44" s="32">
        <v>15</v>
      </c>
      <c r="I44" s="44">
        <v>0</v>
      </c>
      <c r="J44" s="45">
        <f t="shared" si="7"/>
        <v>0</v>
      </c>
      <c r="K44" s="49">
        <v>0.23</v>
      </c>
      <c r="L44" s="58">
        <f t="shared" si="3"/>
        <v>0</v>
      </c>
      <c r="M44" s="58">
        <f t="shared" si="8"/>
        <v>0</v>
      </c>
    </row>
    <row r="45" spans="2:13" s="33" customFormat="1" ht="12.95" customHeight="1" x14ac:dyDescent="0.2">
      <c r="B45" s="80"/>
      <c r="C45" s="81"/>
      <c r="D45" s="81"/>
      <c r="E45" s="32" t="s">
        <v>78</v>
      </c>
      <c r="F45" s="31"/>
      <c r="G45" s="32" t="s">
        <v>33</v>
      </c>
      <c r="H45" s="32">
        <v>15</v>
      </c>
      <c r="I45" s="44">
        <v>0</v>
      </c>
      <c r="J45" s="45">
        <f t="shared" si="7"/>
        <v>0</v>
      </c>
      <c r="K45" s="49">
        <v>0.23</v>
      </c>
      <c r="L45" s="58">
        <f t="shared" si="3"/>
        <v>0</v>
      </c>
      <c r="M45" s="58">
        <f t="shared" si="8"/>
        <v>0</v>
      </c>
    </row>
    <row r="46" spans="2:13" s="33" customFormat="1" ht="12.95" customHeight="1" x14ac:dyDescent="0.2">
      <c r="B46" s="80"/>
      <c r="C46" s="81"/>
      <c r="D46" s="81"/>
      <c r="E46" s="32" t="s">
        <v>79</v>
      </c>
      <c r="F46" s="31"/>
      <c r="G46" s="32" t="s">
        <v>33</v>
      </c>
      <c r="H46" s="32">
        <v>6</v>
      </c>
      <c r="I46" s="44">
        <v>0</v>
      </c>
      <c r="J46" s="45">
        <f t="shared" ref="J46:J52" si="9">H46*I46</f>
        <v>0</v>
      </c>
      <c r="K46" s="49">
        <v>0.23</v>
      </c>
      <c r="L46" s="58">
        <f t="shared" ref="L46:L52" si="10">IF(K46="",0,IF(K46="ZW.","ZW.",ROUND(J46*K46,2)))</f>
        <v>0</v>
      </c>
      <c r="M46" s="58">
        <f t="shared" ref="M46:M52" si="11">IF(K46="",0,IF(K46="ZW.",J46,ROUND(SUM(J46+L46),2)))</f>
        <v>0</v>
      </c>
    </row>
    <row r="47" spans="2:13" s="33" customFormat="1" ht="12.95" customHeight="1" x14ac:dyDescent="0.2">
      <c r="B47" s="80"/>
      <c r="C47" s="81"/>
      <c r="D47" s="81"/>
      <c r="E47" s="32" t="s">
        <v>183</v>
      </c>
      <c r="F47" s="31"/>
      <c r="G47" s="32" t="s">
        <v>33</v>
      </c>
      <c r="H47" s="32">
        <v>1</v>
      </c>
      <c r="I47" s="44">
        <v>0</v>
      </c>
      <c r="J47" s="45">
        <f t="shared" si="9"/>
        <v>0</v>
      </c>
      <c r="K47" s="49">
        <v>0.23</v>
      </c>
      <c r="L47" s="58">
        <f t="shared" si="10"/>
        <v>0</v>
      </c>
      <c r="M47" s="58">
        <f t="shared" si="11"/>
        <v>0</v>
      </c>
    </row>
    <row r="48" spans="2:13" s="33" customFormat="1" ht="12.95" customHeight="1" x14ac:dyDescent="0.2">
      <c r="B48" s="80"/>
      <c r="C48" s="81"/>
      <c r="D48" s="81"/>
      <c r="E48" s="32" t="s">
        <v>184</v>
      </c>
      <c r="F48" s="31"/>
      <c r="G48" s="32" t="s">
        <v>33</v>
      </c>
      <c r="H48" s="32">
        <v>1</v>
      </c>
      <c r="I48" s="44">
        <v>0</v>
      </c>
      <c r="J48" s="45">
        <f t="shared" si="9"/>
        <v>0</v>
      </c>
      <c r="K48" s="49">
        <v>0.23</v>
      </c>
      <c r="L48" s="58">
        <f t="shared" si="10"/>
        <v>0</v>
      </c>
      <c r="M48" s="58">
        <f t="shared" si="11"/>
        <v>0</v>
      </c>
    </row>
    <row r="49" spans="2:13" s="33" customFormat="1" ht="12.95" customHeight="1" x14ac:dyDescent="0.2">
      <c r="B49" s="80"/>
      <c r="C49" s="81"/>
      <c r="D49" s="81"/>
      <c r="E49" s="32" t="s">
        <v>185</v>
      </c>
      <c r="F49" s="31"/>
      <c r="G49" s="32" t="s">
        <v>33</v>
      </c>
      <c r="H49" s="32">
        <v>3</v>
      </c>
      <c r="I49" s="44">
        <v>0</v>
      </c>
      <c r="J49" s="45">
        <f t="shared" si="9"/>
        <v>0</v>
      </c>
      <c r="K49" s="49">
        <v>0.23</v>
      </c>
      <c r="L49" s="58">
        <f t="shared" si="10"/>
        <v>0</v>
      </c>
      <c r="M49" s="58">
        <f t="shared" si="11"/>
        <v>0</v>
      </c>
    </row>
    <row r="50" spans="2:13" s="33" customFormat="1" ht="12.95" customHeight="1" x14ac:dyDescent="0.2">
      <c r="B50" s="80"/>
      <c r="C50" s="81"/>
      <c r="D50" s="81"/>
      <c r="E50" s="32" t="s">
        <v>186</v>
      </c>
      <c r="F50" s="31"/>
      <c r="G50" s="32" t="s">
        <v>33</v>
      </c>
      <c r="H50" s="32">
        <v>2</v>
      </c>
      <c r="I50" s="44">
        <v>0</v>
      </c>
      <c r="J50" s="45">
        <f t="shared" si="9"/>
        <v>0</v>
      </c>
      <c r="K50" s="49">
        <v>0.23</v>
      </c>
      <c r="L50" s="58">
        <f t="shared" si="10"/>
        <v>0</v>
      </c>
      <c r="M50" s="58">
        <f t="shared" si="11"/>
        <v>0</v>
      </c>
    </row>
    <row r="51" spans="2:13" s="33" customFormat="1" ht="12.95" customHeight="1" x14ac:dyDescent="0.2">
      <c r="B51" s="80"/>
      <c r="C51" s="81"/>
      <c r="D51" s="81"/>
      <c r="E51" s="32" t="s">
        <v>187</v>
      </c>
      <c r="F51" s="31"/>
      <c r="G51" s="32" t="s">
        <v>33</v>
      </c>
      <c r="H51" s="32">
        <v>3</v>
      </c>
      <c r="I51" s="44">
        <v>0</v>
      </c>
      <c r="J51" s="45">
        <f t="shared" si="9"/>
        <v>0</v>
      </c>
      <c r="K51" s="49">
        <v>0.23</v>
      </c>
      <c r="L51" s="58">
        <f t="shared" si="10"/>
        <v>0</v>
      </c>
      <c r="M51" s="58">
        <f t="shared" si="11"/>
        <v>0</v>
      </c>
    </row>
    <row r="52" spans="2:13" s="33" customFormat="1" ht="12.95" customHeight="1" x14ac:dyDescent="0.2">
      <c r="B52" s="80"/>
      <c r="C52" s="81"/>
      <c r="D52" s="81"/>
      <c r="E52" s="32" t="s">
        <v>188</v>
      </c>
      <c r="F52" s="31"/>
      <c r="G52" s="32" t="s">
        <v>33</v>
      </c>
      <c r="H52" s="32">
        <v>2</v>
      </c>
      <c r="I52" s="44">
        <v>0</v>
      </c>
      <c r="J52" s="45">
        <f t="shared" si="9"/>
        <v>0</v>
      </c>
      <c r="K52" s="49">
        <v>0.23</v>
      </c>
      <c r="L52" s="58">
        <f t="shared" si="10"/>
        <v>0</v>
      </c>
      <c r="M52" s="58">
        <f t="shared" si="11"/>
        <v>0</v>
      </c>
    </row>
    <row r="53" spans="2:13" s="33" customFormat="1" ht="12.95" customHeight="1" x14ac:dyDescent="0.2">
      <c r="B53" s="80"/>
      <c r="C53" s="81"/>
      <c r="D53" s="81"/>
      <c r="E53" s="32" t="s">
        <v>189</v>
      </c>
      <c r="F53" s="31"/>
      <c r="G53" s="32" t="s">
        <v>33</v>
      </c>
      <c r="H53" s="32">
        <v>2</v>
      </c>
      <c r="I53" s="44">
        <v>0</v>
      </c>
      <c r="J53" s="45">
        <f t="shared" ref="J53:J55" si="12">H53*I53</f>
        <v>0</v>
      </c>
      <c r="K53" s="49">
        <v>0.23</v>
      </c>
      <c r="L53" s="58">
        <f t="shared" ref="L53:L55" si="13">IF(K53="",0,IF(K53="ZW.","ZW.",ROUND(J53*K53,2)))</f>
        <v>0</v>
      </c>
      <c r="M53" s="58">
        <f t="shared" ref="M53:M55" si="14">IF(K53="",0,IF(K53="ZW.",J53,ROUND(SUM(J53+L53),2)))</f>
        <v>0</v>
      </c>
    </row>
    <row r="54" spans="2:13" s="33" customFormat="1" ht="24" x14ac:dyDescent="0.2">
      <c r="B54" s="80"/>
      <c r="C54" s="81"/>
      <c r="D54" s="81"/>
      <c r="E54" s="32" t="s">
        <v>190</v>
      </c>
      <c r="F54" s="31"/>
      <c r="G54" s="32" t="s">
        <v>33</v>
      </c>
      <c r="H54" s="32">
        <v>1</v>
      </c>
      <c r="I54" s="44">
        <v>0</v>
      </c>
      <c r="J54" s="45">
        <f t="shared" si="12"/>
        <v>0</v>
      </c>
      <c r="K54" s="49">
        <v>0.23</v>
      </c>
      <c r="L54" s="58">
        <f t="shared" si="13"/>
        <v>0</v>
      </c>
      <c r="M54" s="58">
        <f t="shared" si="14"/>
        <v>0</v>
      </c>
    </row>
    <row r="55" spans="2:13" s="33" customFormat="1" ht="24" x14ac:dyDescent="0.2">
      <c r="B55" s="80"/>
      <c r="C55" s="81"/>
      <c r="D55" s="81"/>
      <c r="E55" s="32" t="s">
        <v>191</v>
      </c>
      <c r="F55" s="31"/>
      <c r="G55" s="32" t="s">
        <v>33</v>
      </c>
      <c r="H55" s="32">
        <v>1</v>
      </c>
      <c r="I55" s="44">
        <v>0</v>
      </c>
      <c r="J55" s="45">
        <f t="shared" si="12"/>
        <v>0</v>
      </c>
      <c r="K55" s="49">
        <v>0.23</v>
      </c>
      <c r="L55" s="58">
        <f t="shared" si="13"/>
        <v>0</v>
      </c>
      <c r="M55" s="58">
        <f t="shared" si="14"/>
        <v>0</v>
      </c>
    </row>
    <row r="56" spans="2:13" s="33" customFormat="1" ht="48" x14ac:dyDescent="0.2">
      <c r="B56" s="43">
        <v>5</v>
      </c>
      <c r="C56" s="32" t="s">
        <v>30</v>
      </c>
      <c r="D56" s="57"/>
      <c r="E56" s="57"/>
      <c r="F56" s="57"/>
      <c r="G56" s="32" t="s">
        <v>60</v>
      </c>
      <c r="H56" s="32">
        <v>1</v>
      </c>
      <c r="I56" s="44">
        <v>0</v>
      </c>
      <c r="J56" s="45">
        <f t="shared" si="7"/>
        <v>0</v>
      </c>
      <c r="K56" s="49">
        <v>0.23</v>
      </c>
      <c r="L56" s="58">
        <f t="shared" si="3"/>
        <v>0</v>
      </c>
      <c r="M56" s="58">
        <f t="shared" si="8"/>
        <v>0</v>
      </c>
    </row>
    <row r="57" spans="2:13" s="33" customFormat="1" ht="22.5" customHeight="1" x14ac:dyDescent="0.2">
      <c r="B57" s="95" t="s">
        <v>32</v>
      </c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</row>
    <row r="58" spans="2:13" s="33" customFormat="1" x14ac:dyDescent="0.2">
      <c r="B58" s="80">
        <v>6</v>
      </c>
      <c r="C58" s="81" t="s">
        <v>145</v>
      </c>
      <c r="D58" s="81" t="s">
        <v>80</v>
      </c>
      <c r="E58" s="32" t="s">
        <v>145</v>
      </c>
      <c r="F58" s="34"/>
      <c r="G58" s="32" t="s">
        <v>33</v>
      </c>
      <c r="H58" s="32">
        <v>1</v>
      </c>
      <c r="I58" s="44">
        <v>0</v>
      </c>
      <c r="J58" s="45">
        <f t="shared" ref="J58:J61" si="15">H58*I58</f>
        <v>0</v>
      </c>
      <c r="K58" s="49">
        <v>0.23</v>
      </c>
      <c r="L58" s="58">
        <f t="shared" ref="L58:L61" si="16">IF(K58="",0,IF(K58="ZW.","ZW.",ROUND(J58*K58,2)))</f>
        <v>0</v>
      </c>
      <c r="M58" s="58">
        <f t="shared" ref="M58:M61" si="17">IF(K58="",0,IF(K58="ZW.",J58,ROUND(SUM(J58+L58),2)))</f>
        <v>0</v>
      </c>
    </row>
    <row r="59" spans="2:13" s="33" customFormat="1" x14ac:dyDescent="0.2">
      <c r="B59" s="80"/>
      <c r="C59" s="81"/>
      <c r="D59" s="81"/>
      <c r="E59" s="32" t="s">
        <v>81</v>
      </c>
      <c r="F59" s="34"/>
      <c r="G59" s="32" t="s">
        <v>33</v>
      </c>
      <c r="H59" s="32">
        <v>1</v>
      </c>
      <c r="I59" s="44">
        <v>0</v>
      </c>
      <c r="J59" s="45">
        <f t="shared" si="15"/>
        <v>0</v>
      </c>
      <c r="K59" s="49">
        <v>0.23</v>
      </c>
      <c r="L59" s="58">
        <f t="shared" si="16"/>
        <v>0</v>
      </c>
      <c r="M59" s="58">
        <f t="shared" si="17"/>
        <v>0</v>
      </c>
    </row>
    <row r="60" spans="2:13" s="33" customFormat="1" ht="36" x14ac:dyDescent="0.2">
      <c r="B60" s="43">
        <v>7</v>
      </c>
      <c r="C60" s="32" t="s">
        <v>146</v>
      </c>
      <c r="D60" s="32" t="s">
        <v>82</v>
      </c>
      <c r="E60" s="32" t="s">
        <v>146</v>
      </c>
      <c r="F60" s="34"/>
      <c r="G60" s="47" t="s">
        <v>33</v>
      </c>
      <c r="H60" s="32">
        <v>1</v>
      </c>
      <c r="I60" s="44">
        <v>0</v>
      </c>
      <c r="J60" s="45">
        <f t="shared" si="15"/>
        <v>0</v>
      </c>
      <c r="K60" s="49">
        <v>0.23</v>
      </c>
      <c r="L60" s="58">
        <f t="shared" si="16"/>
        <v>0</v>
      </c>
      <c r="M60" s="58">
        <f t="shared" si="17"/>
        <v>0</v>
      </c>
    </row>
    <row r="61" spans="2:13" s="33" customFormat="1" ht="36" x14ac:dyDescent="0.2">
      <c r="B61" s="43">
        <v>8</v>
      </c>
      <c r="C61" s="32" t="s">
        <v>147</v>
      </c>
      <c r="D61" s="32" t="s">
        <v>83</v>
      </c>
      <c r="E61" s="32" t="s">
        <v>147</v>
      </c>
      <c r="F61" s="34"/>
      <c r="G61" s="47" t="s">
        <v>33</v>
      </c>
      <c r="H61" s="32">
        <v>1</v>
      </c>
      <c r="I61" s="44">
        <v>0</v>
      </c>
      <c r="J61" s="45">
        <f t="shared" si="15"/>
        <v>0</v>
      </c>
      <c r="K61" s="49">
        <v>0.23</v>
      </c>
      <c r="L61" s="58">
        <f t="shared" si="16"/>
        <v>0</v>
      </c>
      <c r="M61" s="58">
        <f t="shared" si="17"/>
        <v>0</v>
      </c>
    </row>
    <row r="62" spans="2:13" s="33" customFormat="1" x14ac:dyDescent="0.2">
      <c r="B62" s="80">
        <v>9</v>
      </c>
      <c r="C62" s="81" t="s">
        <v>148</v>
      </c>
      <c r="D62" s="81" t="s">
        <v>166</v>
      </c>
      <c r="E62" s="32" t="s">
        <v>84</v>
      </c>
      <c r="F62" s="34"/>
      <c r="G62" s="32" t="s">
        <v>33</v>
      </c>
      <c r="H62" s="32">
        <v>1</v>
      </c>
      <c r="I62" s="44">
        <v>0</v>
      </c>
      <c r="J62" s="45">
        <f t="shared" ref="J62:J70" si="18">H62*I62</f>
        <v>0</v>
      </c>
      <c r="K62" s="49">
        <v>0.23</v>
      </c>
      <c r="L62" s="58">
        <f t="shared" ref="L62:L70" si="19">IF(K62="",0,IF(K62="ZW.","ZW.",ROUND(J62*K62,2)))</f>
        <v>0</v>
      </c>
      <c r="M62" s="58">
        <f t="shared" ref="M62:M70" si="20">IF(K62="",0,IF(K62="ZW.",J62,ROUND(SUM(J62+L62),2)))</f>
        <v>0</v>
      </c>
    </row>
    <row r="63" spans="2:13" s="33" customFormat="1" ht="24" x14ac:dyDescent="0.2">
      <c r="B63" s="80"/>
      <c r="C63" s="81"/>
      <c r="D63" s="81"/>
      <c r="E63" s="32" t="s">
        <v>85</v>
      </c>
      <c r="F63" s="34"/>
      <c r="G63" s="32" t="s">
        <v>33</v>
      </c>
      <c r="H63" s="32">
        <v>1</v>
      </c>
      <c r="I63" s="44">
        <v>0</v>
      </c>
      <c r="J63" s="45">
        <f t="shared" si="18"/>
        <v>0</v>
      </c>
      <c r="K63" s="49">
        <v>0.23</v>
      </c>
      <c r="L63" s="58">
        <f t="shared" si="19"/>
        <v>0</v>
      </c>
      <c r="M63" s="58">
        <f t="shared" si="20"/>
        <v>0</v>
      </c>
    </row>
    <row r="64" spans="2:13" s="33" customFormat="1" ht="12.95" customHeight="1" x14ac:dyDescent="0.2">
      <c r="B64" s="80"/>
      <c r="C64" s="81"/>
      <c r="D64" s="81"/>
      <c r="E64" s="32" t="s">
        <v>86</v>
      </c>
      <c r="F64" s="34"/>
      <c r="G64" s="32" t="s">
        <v>33</v>
      </c>
      <c r="H64" s="32">
        <v>2</v>
      </c>
      <c r="I64" s="44">
        <v>0</v>
      </c>
      <c r="J64" s="45">
        <f t="shared" si="18"/>
        <v>0</v>
      </c>
      <c r="K64" s="49">
        <v>0.23</v>
      </c>
      <c r="L64" s="58">
        <f t="shared" si="19"/>
        <v>0</v>
      </c>
      <c r="M64" s="58">
        <f t="shared" si="20"/>
        <v>0</v>
      </c>
    </row>
    <row r="65" spans="2:13" s="33" customFormat="1" ht="12.95" customHeight="1" x14ac:dyDescent="0.2">
      <c r="B65" s="80"/>
      <c r="C65" s="81"/>
      <c r="D65" s="81"/>
      <c r="E65" s="32" t="s">
        <v>87</v>
      </c>
      <c r="F65" s="34"/>
      <c r="G65" s="32" t="s">
        <v>33</v>
      </c>
      <c r="H65" s="32">
        <v>1</v>
      </c>
      <c r="I65" s="44">
        <v>0</v>
      </c>
      <c r="J65" s="45">
        <f t="shared" si="18"/>
        <v>0</v>
      </c>
      <c r="K65" s="49">
        <v>0.23</v>
      </c>
      <c r="L65" s="58">
        <f t="shared" si="19"/>
        <v>0</v>
      </c>
      <c r="M65" s="58">
        <f t="shared" si="20"/>
        <v>0</v>
      </c>
    </row>
    <row r="66" spans="2:13" s="33" customFormat="1" ht="12.95" customHeight="1" x14ac:dyDescent="0.2">
      <c r="B66" s="80">
        <v>10</v>
      </c>
      <c r="C66" s="81" t="s">
        <v>34</v>
      </c>
      <c r="D66" s="81" t="s">
        <v>88</v>
      </c>
      <c r="E66" s="32" t="s">
        <v>34</v>
      </c>
      <c r="F66" s="34"/>
      <c r="G66" s="32" t="s">
        <v>33</v>
      </c>
      <c r="H66" s="32">
        <v>150</v>
      </c>
      <c r="I66" s="44">
        <v>0</v>
      </c>
      <c r="J66" s="45">
        <f t="shared" si="18"/>
        <v>0</v>
      </c>
      <c r="K66" s="49">
        <v>0.23</v>
      </c>
      <c r="L66" s="58">
        <f t="shared" si="19"/>
        <v>0</v>
      </c>
      <c r="M66" s="58">
        <f t="shared" si="20"/>
        <v>0</v>
      </c>
    </row>
    <row r="67" spans="2:13" s="33" customFormat="1" ht="12.95" customHeight="1" x14ac:dyDescent="0.2">
      <c r="B67" s="80"/>
      <c r="C67" s="81"/>
      <c r="D67" s="81"/>
      <c r="E67" s="32" t="s">
        <v>167</v>
      </c>
      <c r="F67" s="34"/>
      <c r="G67" s="32" t="s">
        <v>33</v>
      </c>
      <c r="H67" s="32">
        <v>150</v>
      </c>
      <c r="I67" s="44">
        <v>0</v>
      </c>
      <c r="J67" s="45">
        <f t="shared" si="18"/>
        <v>0</v>
      </c>
      <c r="K67" s="49">
        <v>0.23</v>
      </c>
      <c r="L67" s="58">
        <f t="shared" si="19"/>
        <v>0</v>
      </c>
      <c r="M67" s="58">
        <f t="shared" si="20"/>
        <v>0</v>
      </c>
    </row>
    <row r="68" spans="2:13" s="33" customFormat="1" ht="24" x14ac:dyDescent="0.2">
      <c r="B68" s="80"/>
      <c r="C68" s="81"/>
      <c r="D68" s="81"/>
      <c r="E68" s="32" t="s">
        <v>168</v>
      </c>
      <c r="F68" s="34"/>
      <c r="G68" s="32" t="s">
        <v>33</v>
      </c>
      <c r="H68" s="32">
        <v>150</v>
      </c>
      <c r="I68" s="44">
        <v>0</v>
      </c>
      <c r="J68" s="45">
        <f t="shared" si="18"/>
        <v>0</v>
      </c>
      <c r="K68" s="49">
        <v>0.23</v>
      </c>
      <c r="L68" s="58">
        <f t="shared" si="19"/>
        <v>0</v>
      </c>
      <c r="M68" s="58">
        <f t="shared" si="20"/>
        <v>0</v>
      </c>
    </row>
    <row r="69" spans="2:13" s="33" customFormat="1" ht="36" x14ac:dyDescent="0.2">
      <c r="B69" s="43">
        <v>11</v>
      </c>
      <c r="C69" s="32" t="s">
        <v>149</v>
      </c>
      <c r="D69" s="32" t="s">
        <v>89</v>
      </c>
      <c r="E69" s="32" t="s">
        <v>149</v>
      </c>
      <c r="F69" s="34"/>
      <c r="G69" s="47" t="s">
        <v>33</v>
      </c>
      <c r="H69" s="32">
        <v>2</v>
      </c>
      <c r="I69" s="44">
        <v>0</v>
      </c>
      <c r="J69" s="45">
        <f t="shared" si="18"/>
        <v>0</v>
      </c>
      <c r="K69" s="49">
        <v>0.23</v>
      </c>
      <c r="L69" s="58">
        <f t="shared" si="19"/>
        <v>0</v>
      </c>
      <c r="M69" s="58">
        <f t="shared" si="20"/>
        <v>0</v>
      </c>
    </row>
    <row r="70" spans="2:13" s="33" customFormat="1" ht="48" x14ac:dyDescent="0.2">
      <c r="B70" s="43">
        <v>12</v>
      </c>
      <c r="C70" s="32" t="s">
        <v>30</v>
      </c>
      <c r="D70" s="57"/>
      <c r="E70" s="57"/>
      <c r="F70" s="57"/>
      <c r="G70" s="32" t="s">
        <v>60</v>
      </c>
      <c r="H70" s="32">
        <v>1</v>
      </c>
      <c r="I70" s="44">
        <v>0</v>
      </c>
      <c r="J70" s="45">
        <f t="shared" si="18"/>
        <v>0</v>
      </c>
      <c r="K70" s="49">
        <v>0.23</v>
      </c>
      <c r="L70" s="58">
        <f t="shared" si="19"/>
        <v>0</v>
      </c>
      <c r="M70" s="58">
        <f t="shared" si="20"/>
        <v>0</v>
      </c>
    </row>
    <row r="71" spans="2:13" s="33" customFormat="1" ht="15.75" customHeight="1" thickBot="1" x14ac:dyDescent="0.25">
      <c r="B71" s="89" t="s">
        <v>152</v>
      </c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1"/>
    </row>
    <row r="72" spans="2:13" s="33" customFormat="1" ht="36" x14ac:dyDescent="0.2">
      <c r="B72" s="46">
        <v>13</v>
      </c>
      <c r="C72" s="47" t="s">
        <v>150</v>
      </c>
      <c r="D72" s="47" t="s">
        <v>91</v>
      </c>
      <c r="E72" s="47" t="s">
        <v>151</v>
      </c>
      <c r="F72" s="48"/>
      <c r="G72" s="47" t="s">
        <v>33</v>
      </c>
      <c r="H72" s="47">
        <v>10</v>
      </c>
      <c r="I72" s="44">
        <v>0</v>
      </c>
      <c r="J72" s="45">
        <f t="shared" ref="J72:J74" si="21">H72*I72</f>
        <v>0</v>
      </c>
      <c r="K72" s="49">
        <v>0.23</v>
      </c>
      <c r="L72" s="58">
        <f t="shared" ref="L72:L74" si="22">IF(K72="",0,IF(K72="ZW.","ZW.",ROUND(J72*K72,2)))</f>
        <v>0</v>
      </c>
      <c r="M72" s="59">
        <f t="shared" ref="M72:M74" si="23">IF(K72="",0,IF(K72="ZW.",J72,ROUND(SUM(J72+L72),2)))</f>
        <v>0</v>
      </c>
    </row>
    <row r="73" spans="2:13" s="33" customFormat="1" ht="36" x14ac:dyDescent="0.2">
      <c r="B73" s="43">
        <v>14</v>
      </c>
      <c r="C73" s="32" t="s">
        <v>153</v>
      </c>
      <c r="D73" s="32" t="s">
        <v>90</v>
      </c>
      <c r="E73" s="32" t="s">
        <v>153</v>
      </c>
      <c r="F73" s="34"/>
      <c r="G73" s="32" t="s">
        <v>33</v>
      </c>
      <c r="H73" s="32">
        <v>1</v>
      </c>
      <c r="I73" s="44">
        <v>0</v>
      </c>
      <c r="J73" s="45">
        <f t="shared" si="21"/>
        <v>0</v>
      </c>
      <c r="K73" s="49">
        <v>0.23</v>
      </c>
      <c r="L73" s="58">
        <f t="shared" si="22"/>
        <v>0</v>
      </c>
      <c r="M73" s="59">
        <f t="shared" si="23"/>
        <v>0</v>
      </c>
    </row>
    <row r="74" spans="2:13" s="33" customFormat="1" ht="39" customHeight="1" x14ac:dyDescent="0.2">
      <c r="B74" s="43">
        <v>15</v>
      </c>
      <c r="C74" s="32" t="s">
        <v>30</v>
      </c>
      <c r="D74" s="57"/>
      <c r="E74" s="57"/>
      <c r="F74" s="57"/>
      <c r="G74" s="32" t="s">
        <v>60</v>
      </c>
      <c r="H74" s="32">
        <v>1</v>
      </c>
      <c r="I74" s="44">
        <v>0</v>
      </c>
      <c r="J74" s="45">
        <f t="shared" si="21"/>
        <v>0</v>
      </c>
      <c r="K74" s="49">
        <v>0.23</v>
      </c>
      <c r="L74" s="58">
        <f t="shared" si="22"/>
        <v>0</v>
      </c>
      <c r="M74" s="59">
        <f t="shared" si="23"/>
        <v>0</v>
      </c>
    </row>
    <row r="75" spans="2:13" s="40" customFormat="1" ht="26.1" customHeight="1" x14ac:dyDescent="0.25">
      <c r="B75" s="35"/>
      <c r="C75" s="86" t="s">
        <v>35</v>
      </c>
      <c r="D75" s="86"/>
      <c r="E75" s="41"/>
      <c r="F75" s="36"/>
      <c r="G75" s="37"/>
      <c r="H75" s="37"/>
      <c r="I75" s="38"/>
      <c r="J75" s="39">
        <f>ROUND(SUM(J19:J74),2)</f>
        <v>0</v>
      </c>
      <c r="K75" s="38"/>
      <c r="L75" s="39">
        <f>ROUND(SUM(L19:L74),2)</f>
        <v>0</v>
      </c>
      <c r="M75" s="39">
        <f>ROUND(SUM(M19:M74),2)</f>
        <v>0</v>
      </c>
    </row>
    <row r="76" spans="2:13" ht="28.5" customHeight="1" x14ac:dyDescent="0.2">
      <c r="B76" s="68" t="s">
        <v>36</v>
      </c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</row>
    <row r="77" spans="2:13" s="6" customFormat="1" ht="78.75" x14ac:dyDescent="0.2">
      <c r="B77" s="5" t="s">
        <v>18</v>
      </c>
      <c r="C77" s="5" t="s">
        <v>19</v>
      </c>
      <c r="D77" s="5" t="s">
        <v>20</v>
      </c>
      <c r="E77" s="5" t="s">
        <v>51</v>
      </c>
      <c r="F77" s="5" t="s">
        <v>21</v>
      </c>
      <c r="G77" s="5" t="s">
        <v>22</v>
      </c>
      <c r="H77" s="5" t="s">
        <v>23</v>
      </c>
      <c r="I77" s="5" t="s">
        <v>24</v>
      </c>
      <c r="J77" s="5" t="s">
        <v>25</v>
      </c>
      <c r="K77" s="5" t="s">
        <v>37</v>
      </c>
      <c r="L77" s="5" t="s">
        <v>27</v>
      </c>
      <c r="M77" s="5" t="s">
        <v>28</v>
      </c>
    </row>
    <row r="78" spans="2:13" ht="15" customHeight="1" x14ac:dyDescent="0.2">
      <c r="B78" s="92" t="s">
        <v>32</v>
      </c>
      <c r="C78" s="92"/>
      <c r="D78" s="92"/>
      <c r="E78" s="92"/>
      <c r="F78" s="92"/>
      <c r="G78" s="92"/>
      <c r="H78" s="92"/>
      <c r="I78" s="67"/>
      <c r="J78" s="67"/>
      <c r="K78" s="67"/>
      <c r="L78" s="67"/>
      <c r="M78" s="67"/>
    </row>
    <row r="79" spans="2:13" s="33" customFormat="1" ht="36" x14ac:dyDescent="0.2">
      <c r="B79" s="43">
        <v>16</v>
      </c>
      <c r="C79" s="32" t="s">
        <v>153</v>
      </c>
      <c r="D79" s="32" t="s">
        <v>90</v>
      </c>
      <c r="E79" s="32" t="s">
        <v>153</v>
      </c>
      <c r="F79" s="34"/>
      <c r="G79" s="32" t="s">
        <v>33</v>
      </c>
      <c r="H79" s="32">
        <v>1</v>
      </c>
      <c r="I79" s="44">
        <v>0</v>
      </c>
      <c r="J79" s="45">
        <f t="shared" ref="J79" si="24">H79*I79</f>
        <v>0</v>
      </c>
      <c r="K79" s="49">
        <v>0.23</v>
      </c>
      <c r="L79" s="58">
        <f t="shared" ref="L79" si="25">IF(K79="",0,IF(K79="ZW.","ZW.",ROUND(J79*K79,2)))</f>
        <v>0</v>
      </c>
      <c r="M79" s="59">
        <f t="shared" ref="M79" si="26">IF(K79="",0,IF(K79="ZW.",J79,ROUND(SUM(J79+L79),2)))</f>
        <v>0</v>
      </c>
    </row>
    <row r="80" spans="2:13" s="33" customFormat="1" ht="15" customHeight="1" x14ac:dyDescent="0.2">
      <c r="B80" s="80">
        <v>17</v>
      </c>
      <c r="C80" s="81" t="s">
        <v>170</v>
      </c>
      <c r="D80" s="81" t="s">
        <v>169</v>
      </c>
      <c r="E80" s="32" t="s">
        <v>171</v>
      </c>
      <c r="F80" s="34"/>
      <c r="G80" s="32" t="s">
        <v>33</v>
      </c>
      <c r="H80" s="32">
        <v>1</v>
      </c>
      <c r="I80" s="44">
        <v>0</v>
      </c>
      <c r="J80" s="45">
        <f t="shared" ref="J80:J93" si="27">H80*I80</f>
        <v>0</v>
      </c>
      <c r="K80" s="49">
        <v>0.23</v>
      </c>
      <c r="L80" s="58">
        <f t="shared" ref="L80:L93" si="28">IF(K80="",0,IF(K80="ZW.","ZW.",ROUND(J80*K80,2)))</f>
        <v>0</v>
      </c>
      <c r="M80" s="59">
        <f t="shared" ref="M80:M93" si="29">IF(K80="",0,IF(K80="ZW.",J80,ROUND(SUM(J80+L80),2)))</f>
        <v>0</v>
      </c>
    </row>
    <row r="81" spans="2:13" s="33" customFormat="1" x14ac:dyDescent="0.2">
      <c r="B81" s="80"/>
      <c r="C81" s="81"/>
      <c r="D81" s="81"/>
      <c r="E81" s="32" t="s">
        <v>98</v>
      </c>
      <c r="F81" s="34"/>
      <c r="G81" s="32" t="s">
        <v>33</v>
      </c>
      <c r="H81" s="32">
        <v>1</v>
      </c>
      <c r="I81" s="44">
        <v>0</v>
      </c>
      <c r="J81" s="45">
        <f t="shared" si="27"/>
        <v>0</v>
      </c>
      <c r="K81" s="49">
        <v>0.23</v>
      </c>
      <c r="L81" s="58">
        <f t="shared" si="28"/>
        <v>0</v>
      </c>
      <c r="M81" s="59">
        <f t="shared" si="29"/>
        <v>0</v>
      </c>
    </row>
    <row r="82" spans="2:13" s="33" customFormat="1" x14ac:dyDescent="0.2">
      <c r="B82" s="80"/>
      <c r="C82" s="81"/>
      <c r="D82" s="81"/>
      <c r="E82" s="32" t="s">
        <v>108</v>
      </c>
      <c r="F82" s="34"/>
      <c r="G82" s="32" t="s">
        <v>33</v>
      </c>
      <c r="H82" s="32">
        <v>2</v>
      </c>
      <c r="I82" s="44">
        <v>0</v>
      </c>
      <c r="J82" s="45">
        <f t="shared" si="27"/>
        <v>0</v>
      </c>
      <c r="K82" s="49">
        <v>0.23</v>
      </c>
      <c r="L82" s="58">
        <f t="shared" si="28"/>
        <v>0</v>
      </c>
      <c r="M82" s="59">
        <f t="shared" si="29"/>
        <v>0</v>
      </c>
    </row>
    <row r="83" spans="2:13" s="33" customFormat="1" ht="24" x14ac:dyDescent="0.2">
      <c r="B83" s="80"/>
      <c r="C83" s="81"/>
      <c r="D83" s="81"/>
      <c r="E83" s="32" t="s">
        <v>172</v>
      </c>
      <c r="F83" s="34"/>
      <c r="G83" s="32" t="s">
        <v>33</v>
      </c>
      <c r="H83" s="32">
        <v>2</v>
      </c>
      <c r="I83" s="44">
        <v>0</v>
      </c>
      <c r="J83" s="45">
        <f t="shared" si="27"/>
        <v>0</v>
      </c>
      <c r="K83" s="49">
        <v>0.23</v>
      </c>
      <c r="L83" s="58">
        <f t="shared" si="28"/>
        <v>0</v>
      </c>
      <c r="M83" s="59">
        <f t="shared" si="29"/>
        <v>0</v>
      </c>
    </row>
    <row r="84" spans="2:13" s="33" customFormat="1" x14ac:dyDescent="0.2">
      <c r="B84" s="80"/>
      <c r="C84" s="81"/>
      <c r="D84" s="81"/>
      <c r="E84" s="32" t="s">
        <v>173</v>
      </c>
      <c r="F84" s="34"/>
      <c r="G84" s="32" t="s">
        <v>33</v>
      </c>
      <c r="H84" s="32">
        <v>2</v>
      </c>
      <c r="I84" s="44">
        <v>0</v>
      </c>
      <c r="J84" s="45">
        <f t="shared" si="27"/>
        <v>0</v>
      </c>
      <c r="K84" s="49">
        <v>0.23</v>
      </c>
      <c r="L84" s="58">
        <f t="shared" si="28"/>
        <v>0</v>
      </c>
      <c r="M84" s="59">
        <f t="shared" si="29"/>
        <v>0</v>
      </c>
    </row>
    <row r="85" spans="2:13" s="33" customFormat="1" x14ac:dyDescent="0.2">
      <c r="B85" s="80"/>
      <c r="C85" s="81"/>
      <c r="D85" s="81"/>
      <c r="E85" s="32" t="s">
        <v>174</v>
      </c>
      <c r="F85" s="34"/>
      <c r="G85" s="32" t="s">
        <v>33</v>
      </c>
      <c r="H85" s="32">
        <v>1</v>
      </c>
      <c r="I85" s="44">
        <v>0</v>
      </c>
      <c r="J85" s="45">
        <f t="shared" si="27"/>
        <v>0</v>
      </c>
      <c r="K85" s="49">
        <v>0.23</v>
      </c>
      <c r="L85" s="58">
        <f t="shared" si="28"/>
        <v>0</v>
      </c>
      <c r="M85" s="59">
        <f t="shared" si="29"/>
        <v>0</v>
      </c>
    </row>
    <row r="86" spans="2:13" s="33" customFormat="1" x14ac:dyDescent="0.2">
      <c r="B86" s="80"/>
      <c r="C86" s="81"/>
      <c r="D86" s="81"/>
      <c r="E86" s="32" t="s">
        <v>176</v>
      </c>
      <c r="F86" s="34"/>
      <c r="G86" s="32" t="s">
        <v>33</v>
      </c>
      <c r="H86" s="32">
        <v>2</v>
      </c>
      <c r="I86" s="44">
        <v>0</v>
      </c>
      <c r="J86" s="45">
        <f t="shared" si="27"/>
        <v>0</v>
      </c>
      <c r="K86" s="49">
        <v>0.23</v>
      </c>
      <c r="L86" s="58">
        <f t="shared" si="28"/>
        <v>0</v>
      </c>
      <c r="M86" s="59">
        <f t="shared" si="29"/>
        <v>0</v>
      </c>
    </row>
    <row r="87" spans="2:13" s="33" customFormat="1" x14ac:dyDescent="0.2">
      <c r="B87" s="80"/>
      <c r="C87" s="81"/>
      <c r="D87" s="81"/>
      <c r="E87" s="32" t="s">
        <v>175</v>
      </c>
      <c r="F87" s="34"/>
      <c r="G87" s="32" t="s">
        <v>33</v>
      </c>
      <c r="H87" s="32">
        <v>2</v>
      </c>
      <c r="I87" s="44">
        <v>0</v>
      </c>
      <c r="J87" s="45">
        <f t="shared" si="27"/>
        <v>0</v>
      </c>
      <c r="K87" s="49">
        <v>0.23</v>
      </c>
      <c r="L87" s="58">
        <f t="shared" si="28"/>
        <v>0</v>
      </c>
      <c r="M87" s="59">
        <f t="shared" si="29"/>
        <v>0</v>
      </c>
    </row>
    <row r="88" spans="2:13" s="33" customFormat="1" x14ac:dyDescent="0.2">
      <c r="B88" s="80"/>
      <c r="C88" s="81"/>
      <c r="D88" s="81"/>
      <c r="E88" s="32" t="s">
        <v>177</v>
      </c>
      <c r="F88" s="34"/>
      <c r="G88" s="32" t="s">
        <v>33</v>
      </c>
      <c r="H88" s="32">
        <v>1</v>
      </c>
      <c r="I88" s="44">
        <v>0</v>
      </c>
      <c r="J88" s="45">
        <f t="shared" si="27"/>
        <v>0</v>
      </c>
      <c r="K88" s="49">
        <v>0.23</v>
      </c>
      <c r="L88" s="58">
        <f t="shared" si="28"/>
        <v>0</v>
      </c>
      <c r="M88" s="59">
        <f t="shared" si="29"/>
        <v>0</v>
      </c>
    </row>
    <row r="89" spans="2:13" s="33" customFormat="1" x14ac:dyDescent="0.2">
      <c r="B89" s="80"/>
      <c r="C89" s="81"/>
      <c r="D89" s="81"/>
      <c r="E89" s="32" t="s">
        <v>178</v>
      </c>
      <c r="F89" s="34"/>
      <c r="G89" s="32" t="s">
        <v>33</v>
      </c>
      <c r="H89" s="32">
        <v>1</v>
      </c>
      <c r="I89" s="44">
        <v>0</v>
      </c>
      <c r="J89" s="45">
        <f t="shared" si="27"/>
        <v>0</v>
      </c>
      <c r="K89" s="49">
        <v>0.23</v>
      </c>
      <c r="L89" s="58">
        <f t="shared" si="28"/>
        <v>0</v>
      </c>
      <c r="M89" s="59">
        <f t="shared" si="29"/>
        <v>0</v>
      </c>
    </row>
    <row r="90" spans="2:13" s="33" customFormat="1" x14ac:dyDescent="0.2">
      <c r="B90" s="80"/>
      <c r="C90" s="81"/>
      <c r="D90" s="81"/>
      <c r="E90" s="32" t="s">
        <v>179</v>
      </c>
      <c r="F90" s="34"/>
      <c r="G90" s="32" t="s">
        <v>33</v>
      </c>
      <c r="H90" s="32">
        <v>1</v>
      </c>
      <c r="I90" s="44">
        <v>0</v>
      </c>
      <c r="J90" s="45">
        <f t="shared" si="27"/>
        <v>0</v>
      </c>
      <c r="K90" s="49">
        <v>0.23</v>
      </c>
      <c r="L90" s="58">
        <f t="shared" si="28"/>
        <v>0</v>
      </c>
      <c r="M90" s="59">
        <f t="shared" si="29"/>
        <v>0</v>
      </c>
    </row>
    <row r="91" spans="2:13" s="33" customFormat="1" x14ac:dyDescent="0.2">
      <c r="B91" s="80"/>
      <c r="C91" s="81"/>
      <c r="D91" s="81"/>
      <c r="E91" s="32" t="s">
        <v>100</v>
      </c>
      <c r="F91" s="34"/>
      <c r="G91" s="32" t="s">
        <v>33</v>
      </c>
      <c r="H91" s="32">
        <v>2</v>
      </c>
      <c r="I91" s="44">
        <v>0</v>
      </c>
      <c r="J91" s="45">
        <f t="shared" si="27"/>
        <v>0</v>
      </c>
      <c r="K91" s="49">
        <v>0.23</v>
      </c>
      <c r="L91" s="58">
        <f t="shared" si="28"/>
        <v>0</v>
      </c>
      <c r="M91" s="59">
        <f t="shared" si="29"/>
        <v>0</v>
      </c>
    </row>
    <row r="92" spans="2:13" s="33" customFormat="1" x14ac:dyDescent="0.2">
      <c r="B92" s="80"/>
      <c r="C92" s="81"/>
      <c r="D92" s="81"/>
      <c r="E92" s="32" t="s">
        <v>180</v>
      </c>
      <c r="F92" s="34"/>
      <c r="G92" s="32" t="s">
        <v>33</v>
      </c>
      <c r="H92" s="32">
        <v>1</v>
      </c>
      <c r="I92" s="44">
        <v>0</v>
      </c>
      <c r="J92" s="45">
        <f t="shared" si="27"/>
        <v>0</v>
      </c>
      <c r="K92" s="49">
        <v>0.23</v>
      </c>
      <c r="L92" s="58">
        <f t="shared" si="28"/>
        <v>0</v>
      </c>
      <c r="M92" s="59">
        <f t="shared" si="29"/>
        <v>0</v>
      </c>
    </row>
    <row r="93" spans="2:13" s="33" customFormat="1" ht="48" x14ac:dyDescent="0.2">
      <c r="B93" s="43">
        <v>18</v>
      </c>
      <c r="C93" s="32" t="s">
        <v>30</v>
      </c>
      <c r="D93" s="57"/>
      <c r="E93" s="57"/>
      <c r="F93" s="57"/>
      <c r="G93" s="32" t="s">
        <v>60</v>
      </c>
      <c r="H93" s="32">
        <v>1</v>
      </c>
      <c r="I93" s="44">
        <v>0</v>
      </c>
      <c r="J93" s="45">
        <f t="shared" si="27"/>
        <v>0</v>
      </c>
      <c r="K93" s="49">
        <v>0.23</v>
      </c>
      <c r="L93" s="58">
        <f t="shared" si="28"/>
        <v>0</v>
      </c>
      <c r="M93" s="58">
        <f t="shared" si="29"/>
        <v>0</v>
      </c>
    </row>
    <row r="94" spans="2:13" s="22" customFormat="1" ht="26.1" customHeight="1" x14ac:dyDescent="0.25">
      <c r="B94" s="17"/>
      <c r="C94" s="87" t="s">
        <v>38</v>
      </c>
      <c r="D94" s="87"/>
      <c r="E94" s="42"/>
      <c r="F94" s="18"/>
      <c r="G94" s="19"/>
      <c r="H94" s="19"/>
      <c r="I94" s="20"/>
      <c r="J94" s="21">
        <f>ROUND(SUM(J79:J93),2)</f>
        <v>0</v>
      </c>
      <c r="K94" s="20"/>
      <c r="L94" s="21">
        <f>SUM(L79:L93)</f>
        <v>0</v>
      </c>
      <c r="M94" s="21">
        <f>SUM(M79:M93)</f>
        <v>0</v>
      </c>
    </row>
    <row r="95" spans="2:13" s="14" customFormat="1" ht="28.5" customHeight="1" x14ac:dyDescent="0.2">
      <c r="B95" s="66" t="s">
        <v>181</v>
      </c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</row>
    <row r="96" spans="2:13" ht="15" customHeight="1" x14ac:dyDescent="0.2">
      <c r="B96" s="67" t="s">
        <v>32</v>
      </c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</row>
    <row r="97" spans="2:13" s="6" customFormat="1" ht="78.75" x14ac:dyDescent="0.2">
      <c r="B97" s="5" t="s">
        <v>18</v>
      </c>
      <c r="C97" s="5" t="s">
        <v>19</v>
      </c>
      <c r="D97" s="5" t="s">
        <v>20</v>
      </c>
      <c r="E97" s="5" t="s">
        <v>51</v>
      </c>
      <c r="F97" s="5" t="s">
        <v>21</v>
      </c>
      <c r="G97" s="5" t="s">
        <v>22</v>
      </c>
      <c r="H97" s="5" t="s">
        <v>23</v>
      </c>
      <c r="I97" s="5" t="s">
        <v>24</v>
      </c>
      <c r="J97" s="5" t="s">
        <v>25</v>
      </c>
      <c r="K97" s="5" t="s">
        <v>37</v>
      </c>
      <c r="L97" s="5" t="s">
        <v>27</v>
      </c>
      <c r="M97" s="5" t="s">
        <v>28</v>
      </c>
    </row>
    <row r="98" spans="2:13" s="33" customFormat="1" x14ac:dyDescent="0.2">
      <c r="B98" s="63">
        <v>19</v>
      </c>
      <c r="C98" s="60" t="s">
        <v>39</v>
      </c>
      <c r="D98" s="60" t="s">
        <v>94</v>
      </c>
      <c r="E98" s="32" t="s">
        <v>95</v>
      </c>
      <c r="F98" s="31"/>
      <c r="G98" s="32" t="s">
        <v>33</v>
      </c>
      <c r="H98" s="32">
        <v>1</v>
      </c>
      <c r="I98" s="44">
        <v>0</v>
      </c>
      <c r="J98" s="45">
        <f t="shared" ref="J98:J111" si="30">H98*I98</f>
        <v>0</v>
      </c>
      <c r="K98" s="49">
        <v>0.23</v>
      </c>
      <c r="L98" s="58">
        <f t="shared" ref="L98:L111" si="31">IF(K98="",0,IF(K98="ZW.","ZW.",ROUND(J98*K98,2)))</f>
        <v>0</v>
      </c>
      <c r="M98" s="59">
        <f t="shared" ref="M98:M111" si="32">IF(K98="",0,IF(K98="ZW.",J98,ROUND(SUM(J98+L98),2)))</f>
        <v>0</v>
      </c>
    </row>
    <row r="99" spans="2:13" s="33" customFormat="1" x14ac:dyDescent="0.2">
      <c r="B99" s="64"/>
      <c r="C99" s="61"/>
      <c r="D99" s="61"/>
      <c r="E99" s="32" t="s">
        <v>96</v>
      </c>
      <c r="F99" s="31"/>
      <c r="G99" s="32" t="s">
        <v>33</v>
      </c>
      <c r="H99" s="32">
        <v>1</v>
      </c>
      <c r="I99" s="44">
        <v>0</v>
      </c>
      <c r="J99" s="45">
        <f t="shared" si="30"/>
        <v>0</v>
      </c>
      <c r="K99" s="49">
        <v>0.23</v>
      </c>
      <c r="L99" s="58">
        <f t="shared" si="31"/>
        <v>0</v>
      </c>
      <c r="M99" s="59">
        <f t="shared" si="32"/>
        <v>0</v>
      </c>
    </row>
    <row r="100" spans="2:13" s="33" customFormat="1" x14ac:dyDescent="0.2">
      <c r="B100" s="64"/>
      <c r="C100" s="61"/>
      <c r="D100" s="61"/>
      <c r="E100" s="32" t="s">
        <v>98</v>
      </c>
      <c r="F100" s="31"/>
      <c r="G100" s="32" t="s">
        <v>33</v>
      </c>
      <c r="H100" s="32">
        <v>1</v>
      </c>
      <c r="I100" s="44">
        <v>0</v>
      </c>
      <c r="J100" s="45">
        <f t="shared" si="30"/>
        <v>0</v>
      </c>
      <c r="K100" s="49">
        <v>0.23</v>
      </c>
      <c r="L100" s="58">
        <f t="shared" si="31"/>
        <v>0</v>
      </c>
      <c r="M100" s="59">
        <f t="shared" si="32"/>
        <v>0</v>
      </c>
    </row>
    <row r="101" spans="2:13" s="33" customFormat="1" x14ac:dyDescent="0.2">
      <c r="B101" s="64"/>
      <c r="C101" s="61"/>
      <c r="D101" s="61"/>
      <c r="E101" s="32" t="s">
        <v>99</v>
      </c>
      <c r="F101" s="31"/>
      <c r="G101" s="32" t="s">
        <v>33</v>
      </c>
      <c r="H101" s="32">
        <v>1</v>
      </c>
      <c r="I101" s="44">
        <v>0</v>
      </c>
      <c r="J101" s="45">
        <f t="shared" si="30"/>
        <v>0</v>
      </c>
      <c r="K101" s="49">
        <v>0.23</v>
      </c>
      <c r="L101" s="58">
        <f t="shared" si="31"/>
        <v>0</v>
      </c>
      <c r="M101" s="59">
        <f t="shared" si="32"/>
        <v>0</v>
      </c>
    </row>
    <row r="102" spans="2:13" s="33" customFormat="1" x14ac:dyDescent="0.2">
      <c r="B102" s="64"/>
      <c r="C102" s="61"/>
      <c r="D102" s="61"/>
      <c r="E102" s="32" t="s">
        <v>100</v>
      </c>
      <c r="F102" s="31"/>
      <c r="G102" s="32" t="s">
        <v>33</v>
      </c>
      <c r="H102" s="32">
        <v>2</v>
      </c>
      <c r="I102" s="44">
        <v>0</v>
      </c>
      <c r="J102" s="45">
        <f t="shared" si="30"/>
        <v>0</v>
      </c>
      <c r="K102" s="49">
        <v>0.23</v>
      </c>
      <c r="L102" s="58">
        <f t="shared" si="31"/>
        <v>0</v>
      </c>
      <c r="M102" s="59">
        <f t="shared" si="32"/>
        <v>0</v>
      </c>
    </row>
    <row r="103" spans="2:13" s="33" customFormat="1" x14ac:dyDescent="0.2">
      <c r="B103" s="64"/>
      <c r="C103" s="61"/>
      <c r="D103" s="61"/>
      <c r="E103" s="32" t="s">
        <v>101</v>
      </c>
      <c r="F103" s="31"/>
      <c r="G103" s="32" t="s">
        <v>33</v>
      </c>
      <c r="H103" s="32">
        <v>1</v>
      </c>
      <c r="I103" s="44">
        <v>0</v>
      </c>
      <c r="J103" s="45">
        <f t="shared" si="30"/>
        <v>0</v>
      </c>
      <c r="K103" s="49">
        <v>0.23</v>
      </c>
      <c r="L103" s="58">
        <f t="shared" si="31"/>
        <v>0</v>
      </c>
      <c r="M103" s="59">
        <f t="shared" si="32"/>
        <v>0</v>
      </c>
    </row>
    <row r="104" spans="2:13" s="33" customFormat="1" x14ac:dyDescent="0.2">
      <c r="B104" s="65"/>
      <c r="C104" s="62"/>
      <c r="D104" s="62"/>
      <c r="E104" s="32" t="s">
        <v>102</v>
      </c>
      <c r="F104" s="31"/>
      <c r="G104" s="32" t="s">
        <v>33</v>
      </c>
      <c r="H104" s="32">
        <v>2</v>
      </c>
      <c r="I104" s="44">
        <v>0</v>
      </c>
      <c r="J104" s="45">
        <f t="shared" si="30"/>
        <v>0</v>
      </c>
      <c r="K104" s="49">
        <v>0.23</v>
      </c>
      <c r="L104" s="58">
        <f t="shared" si="31"/>
        <v>0</v>
      </c>
      <c r="M104" s="59">
        <f t="shared" si="32"/>
        <v>0</v>
      </c>
    </row>
    <row r="105" spans="2:13" s="33" customFormat="1" ht="36" x14ac:dyDescent="0.2">
      <c r="B105" s="43">
        <v>20</v>
      </c>
      <c r="C105" s="32" t="s">
        <v>154</v>
      </c>
      <c r="D105" s="32" t="s">
        <v>97</v>
      </c>
      <c r="E105" s="32" t="s">
        <v>154</v>
      </c>
      <c r="F105" s="31"/>
      <c r="G105" s="32" t="s">
        <v>60</v>
      </c>
      <c r="H105" s="32">
        <v>1</v>
      </c>
      <c r="I105" s="44">
        <v>0</v>
      </c>
      <c r="J105" s="45">
        <f t="shared" si="30"/>
        <v>0</v>
      </c>
      <c r="K105" s="49">
        <v>0.23</v>
      </c>
      <c r="L105" s="58">
        <f t="shared" si="31"/>
        <v>0</v>
      </c>
      <c r="M105" s="59">
        <f t="shared" si="32"/>
        <v>0</v>
      </c>
    </row>
    <row r="106" spans="2:13" s="33" customFormat="1" x14ac:dyDescent="0.2">
      <c r="B106" s="63">
        <v>21</v>
      </c>
      <c r="C106" s="60" t="s">
        <v>40</v>
      </c>
      <c r="D106" s="60" t="s">
        <v>105</v>
      </c>
      <c r="E106" s="32" t="s">
        <v>107</v>
      </c>
      <c r="F106" s="31"/>
      <c r="G106" s="32" t="s">
        <v>33</v>
      </c>
      <c r="H106" s="32">
        <v>2</v>
      </c>
      <c r="I106" s="44">
        <v>0</v>
      </c>
      <c r="J106" s="45">
        <f t="shared" si="30"/>
        <v>0</v>
      </c>
      <c r="K106" s="49">
        <v>0.23</v>
      </c>
      <c r="L106" s="58">
        <f t="shared" si="31"/>
        <v>0</v>
      </c>
      <c r="M106" s="59">
        <f t="shared" si="32"/>
        <v>0</v>
      </c>
    </row>
    <row r="107" spans="2:13" s="33" customFormat="1" x14ac:dyDescent="0.2">
      <c r="B107" s="64"/>
      <c r="C107" s="61"/>
      <c r="D107" s="61"/>
      <c r="E107" s="32" t="s">
        <v>103</v>
      </c>
      <c r="F107" s="31"/>
      <c r="G107" s="32" t="s">
        <v>33</v>
      </c>
      <c r="H107" s="32">
        <v>2</v>
      </c>
      <c r="I107" s="44">
        <v>0</v>
      </c>
      <c r="J107" s="45">
        <f t="shared" si="30"/>
        <v>0</v>
      </c>
      <c r="K107" s="49">
        <v>0.23</v>
      </c>
      <c r="L107" s="58">
        <f t="shared" si="31"/>
        <v>0</v>
      </c>
      <c r="M107" s="59">
        <f t="shared" si="32"/>
        <v>0</v>
      </c>
    </row>
    <row r="108" spans="2:13" s="33" customFormat="1" x14ac:dyDescent="0.2">
      <c r="B108" s="65"/>
      <c r="C108" s="62"/>
      <c r="D108" s="62"/>
      <c r="E108" s="32" t="s">
        <v>104</v>
      </c>
      <c r="F108" s="31"/>
      <c r="G108" s="32" t="s">
        <v>33</v>
      </c>
      <c r="H108" s="32">
        <v>2</v>
      </c>
      <c r="I108" s="44">
        <v>0</v>
      </c>
      <c r="J108" s="45">
        <f t="shared" si="30"/>
        <v>0</v>
      </c>
      <c r="K108" s="49">
        <v>0.23</v>
      </c>
      <c r="L108" s="58">
        <f t="shared" si="31"/>
        <v>0</v>
      </c>
      <c r="M108" s="59">
        <f t="shared" si="32"/>
        <v>0</v>
      </c>
    </row>
    <row r="109" spans="2:13" s="33" customFormat="1" x14ac:dyDescent="0.2">
      <c r="B109" s="63">
        <v>22</v>
      </c>
      <c r="C109" s="60" t="s">
        <v>41</v>
      </c>
      <c r="D109" s="60" t="s">
        <v>106</v>
      </c>
      <c r="E109" s="32" t="s">
        <v>156</v>
      </c>
      <c r="F109" s="31"/>
      <c r="G109" s="32" t="s">
        <v>33</v>
      </c>
      <c r="H109" s="32">
        <v>4</v>
      </c>
      <c r="I109" s="44">
        <v>0</v>
      </c>
      <c r="J109" s="45">
        <f t="shared" si="30"/>
        <v>0</v>
      </c>
      <c r="K109" s="49">
        <v>0.23</v>
      </c>
      <c r="L109" s="58">
        <f t="shared" si="31"/>
        <v>0</v>
      </c>
      <c r="M109" s="59">
        <f t="shared" si="32"/>
        <v>0</v>
      </c>
    </row>
    <row r="110" spans="2:13" s="33" customFormat="1" x14ac:dyDescent="0.2">
      <c r="B110" s="64"/>
      <c r="C110" s="61"/>
      <c r="D110" s="61"/>
      <c r="E110" s="32" t="s">
        <v>109</v>
      </c>
      <c r="F110" s="31"/>
      <c r="G110" s="32" t="s">
        <v>33</v>
      </c>
      <c r="H110" s="32">
        <v>4</v>
      </c>
      <c r="I110" s="44">
        <v>0</v>
      </c>
      <c r="J110" s="45">
        <f t="shared" si="30"/>
        <v>0</v>
      </c>
      <c r="K110" s="49">
        <v>0.23</v>
      </c>
      <c r="L110" s="58">
        <f t="shared" si="31"/>
        <v>0</v>
      </c>
      <c r="M110" s="59">
        <f t="shared" si="32"/>
        <v>0</v>
      </c>
    </row>
    <row r="111" spans="2:13" s="33" customFormat="1" x14ac:dyDescent="0.2">
      <c r="B111" s="64"/>
      <c r="C111" s="61"/>
      <c r="D111" s="61"/>
      <c r="E111" s="32" t="s">
        <v>104</v>
      </c>
      <c r="F111" s="31"/>
      <c r="G111" s="32" t="s">
        <v>33</v>
      </c>
      <c r="H111" s="32">
        <v>4</v>
      </c>
      <c r="I111" s="44">
        <v>0</v>
      </c>
      <c r="J111" s="45">
        <f t="shared" si="30"/>
        <v>0</v>
      </c>
      <c r="K111" s="49">
        <v>0.23</v>
      </c>
      <c r="L111" s="58">
        <f t="shared" si="31"/>
        <v>0</v>
      </c>
      <c r="M111" s="59">
        <f t="shared" si="32"/>
        <v>0</v>
      </c>
    </row>
    <row r="112" spans="2:13" s="33" customFormat="1" ht="24" x14ac:dyDescent="0.2">
      <c r="B112" s="64"/>
      <c r="C112" s="61"/>
      <c r="D112" s="61"/>
      <c r="E112" s="32" t="s">
        <v>110</v>
      </c>
      <c r="F112" s="31"/>
      <c r="G112" s="32" t="s">
        <v>33</v>
      </c>
      <c r="H112" s="32">
        <v>4</v>
      </c>
      <c r="I112" s="44">
        <v>0</v>
      </c>
      <c r="J112" s="45">
        <f t="shared" ref="J112:J132" si="33">H112*I112</f>
        <v>0</v>
      </c>
      <c r="K112" s="49">
        <v>0.23</v>
      </c>
      <c r="L112" s="58">
        <f t="shared" ref="L112:L132" si="34">IF(K112="",0,IF(K112="ZW.","ZW.",ROUND(J112*K112,2)))</f>
        <v>0</v>
      </c>
      <c r="M112" s="59">
        <f t="shared" ref="M112:M132" si="35">IF(K112="",0,IF(K112="ZW.",J112,ROUND(SUM(J112+L112),2)))</f>
        <v>0</v>
      </c>
    </row>
    <row r="113" spans="2:13" s="33" customFormat="1" ht="24" x14ac:dyDescent="0.2">
      <c r="B113" s="64"/>
      <c r="C113" s="61"/>
      <c r="D113" s="61"/>
      <c r="E113" s="32" t="s">
        <v>111</v>
      </c>
      <c r="F113" s="31"/>
      <c r="G113" s="32" t="s">
        <v>33</v>
      </c>
      <c r="H113" s="32">
        <v>2</v>
      </c>
      <c r="I113" s="44">
        <v>0</v>
      </c>
      <c r="J113" s="45">
        <f t="shared" si="33"/>
        <v>0</v>
      </c>
      <c r="K113" s="49">
        <v>0.23</v>
      </c>
      <c r="L113" s="58">
        <f t="shared" si="34"/>
        <v>0</v>
      </c>
      <c r="M113" s="59">
        <f t="shared" si="35"/>
        <v>0</v>
      </c>
    </row>
    <row r="114" spans="2:13" s="33" customFormat="1" ht="24" x14ac:dyDescent="0.2">
      <c r="B114" s="64"/>
      <c r="C114" s="61"/>
      <c r="D114" s="61"/>
      <c r="E114" s="32" t="s">
        <v>112</v>
      </c>
      <c r="F114" s="31"/>
      <c r="G114" s="32" t="s">
        <v>33</v>
      </c>
      <c r="H114" s="32">
        <v>2</v>
      </c>
      <c r="I114" s="44">
        <v>0</v>
      </c>
      <c r="J114" s="45">
        <f t="shared" si="33"/>
        <v>0</v>
      </c>
      <c r="K114" s="49">
        <v>0.23</v>
      </c>
      <c r="L114" s="58">
        <f t="shared" si="34"/>
        <v>0</v>
      </c>
      <c r="M114" s="59">
        <f t="shared" si="35"/>
        <v>0</v>
      </c>
    </row>
    <row r="115" spans="2:13" s="33" customFormat="1" x14ac:dyDescent="0.2">
      <c r="B115" s="64"/>
      <c r="C115" s="61"/>
      <c r="D115" s="61"/>
      <c r="E115" s="32" t="s">
        <v>113</v>
      </c>
      <c r="F115" s="31"/>
      <c r="G115" s="32" t="s">
        <v>33</v>
      </c>
      <c r="H115" s="32">
        <v>1</v>
      </c>
      <c r="I115" s="44">
        <v>0</v>
      </c>
      <c r="J115" s="45">
        <f t="shared" si="33"/>
        <v>0</v>
      </c>
      <c r="K115" s="49">
        <v>0.23</v>
      </c>
      <c r="L115" s="58">
        <f t="shared" si="34"/>
        <v>0</v>
      </c>
      <c r="M115" s="59">
        <f t="shared" si="35"/>
        <v>0</v>
      </c>
    </row>
    <row r="116" spans="2:13" s="33" customFormat="1" x14ac:dyDescent="0.2">
      <c r="B116" s="64"/>
      <c r="C116" s="61"/>
      <c r="D116" s="61"/>
      <c r="E116" s="32" t="s">
        <v>114</v>
      </c>
      <c r="F116" s="31"/>
      <c r="G116" s="32" t="s">
        <v>33</v>
      </c>
      <c r="H116" s="32">
        <v>1</v>
      </c>
      <c r="I116" s="44">
        <v>0</v>
      </c>
      <c r="J116" s="45">
        <f t="shared" si="33"/>
        <v>0</v>
      </c>
      <c r="K116" s="49">
        <v>0.23</v>
      </c>
      <c r="L116" s="58">
        <f t="shared" si="34"/>
        <v>0</v>
      </c>
      <c r="M116" s="59">
        <f t="shared" si="35"/>
        <v>0</v>
      </c>
    </row>
    <row r="117" spans="2:13" s="33" customFormat="1" x14ac:dyDescent="0.2">
      <c r="B117" s="64"/>
      <c r="C117" s="61"/>
      <c r="D117" s="61"/>
      <c r="E117" s="32" t="s">
        <v>115</v>
      </c>
      <c r="F117" s="31"/>
      <c r="G117" s="32" t="s">
        <v>33</v>
      </c>
      <c r="H117" s="32">
        <v>2</v>
      </c>
      <c r="I117" s="44">
        <v>0</v>
      </c>
      <c r="J117" s="45">
        <f t="shared" si="33"/>
        <v>0</v>
      </c>
      <c r="K117" s="49">
        <v>0.23</v>
      </c>
      <c r="L117" s="58">
        <f t="shared" si="34"/>
        <v>0</v>
      </c>
      <c r="M117" s="59">
        <f t="shared" si="35"/>
        <v>0</v>
      </c>
    </row>
    <row r="118" spans="2:13" s="33" customFormat="1" x14ac:dyDescent="0.2">
      <c r="B118" s="64"/>
      <c r="C118" s="61"/>
      <c r="D118" s="61"/>
      <c r="E118" s="32" t="s">
        <v>116</v>
      </c>
      <c r="F118" s="31"/>
      <c r="G118" s="32" t="s">
        <v>33</v>
      </c>
      <c r="H118" s="32">
        <v>4</v>
      </c>
      <c r="I118" s="44">
        <v>0</v>
      </c>
      <c r="J118" s="45">
        <f t="shared" si="33"/>
        <v>0</v>
      </c>
      <c r="K118" s="49">
        <v>0.23</v>
      </c>
      <c r="L118" s="58">
        <f t="shared" si="34"/>
        <v>0</v>
      </c>
      <c r="M118" s="59">
        <f t="shared" si="35"/>
        <v>0</v>
      </c>
    </row>
    <row r="119" spans="2:13" s="33" customFormat="1" ht="24" x14ac:dyDescent="0.2">
      <c r="B119" s="64"/>
      <c r="C119" s="61"/>
      <c r="D119" s="61"/>
      <c r="E119" s="32" t="s">
        <v>182</v>
      </c>
      <c r="F119" s="31"/>
      <c r="G119" s="32" t="s">
        <v>33</v>
      </c>
      <c r="H119" s="32">
        <v>1</v>
      </c>
      <c r="I119" s="44">
        <v>0</v>
      </c>
      <c r="J119" s="45">
        <f t="shared" si="33"/>
        <v>0</v>
      </c>
      <c r="K119" s="49">
        <v>0.23</v>
      </c>
      <c r="L119" s="58">
        <f t="shared" si="34"/>
        <v>0</v>
      </c>
      <c r="M119" s="59">
        <f t="shared" si="35"/>
        <v>0</v>
      </c>
    </row>
    <row r="120" spans="2:13" s="33" customFormat="1" x14ac:dyDescent="0.2">
      <c r="B120" s="64"/>
      <c r="C120" s="61"/>
      <c r="D120" s="61"/>
      <c r="E120" s="32" t="s">
        <v>117</v>
      </c>
      <c r="F120" s="31"/>
      <c r="G120" s="32" t="s">
        <v>33</v>
      </c>
      <c r="H120" s="32">
        <v>1</v>
      </c>
      <c r="I120" s="44">
        <v>0</v>
      </c>
      <c r="J120" s="45">
        <f t="shared" si="33"/>
        <v>0</v>
      </c>
      <c r="K120" s="49">
        <v>0.23</v>
      </c>
      <c r="L120" s="58">
        <f t="shared" si="34"/>
        <v>0</v>
      </c>
      <c r="M120" s="59">
        <f t="shared" si="35"/>
        <v>0</v>
      </c>
    </row>
    <row r="121" spans="2:13" s="33" customFormat="1" x14ac:dyDescent="0.2">
      <c r="B121" s="64"/>
      <c r="C121" s="61"/>
      <c r="D121" s="61"/>
      <c r="E121" s="32" t="s">
        <v>118</v>
      </c>
      <c r="F121" s="31"/>
      <c r="G121" s="32" t="s">
        <v>33</v>
      </c>
      <c r="H121" s="32">
        <v>1</v>
      </c>
      <c r="I121" s="44">
        <v>0</v>
      </c>
      <c r="J121" s="45">
        <f t="shared" si="33"/>
        <v>0</v>
      </c>
      <c r="K121" s="49">
        <v>0.23</v>
      </c>
      <c r="L121" s="58">
        <f t="shared" si="34"/>
        <v>0</v>
      </c>
      <c r="M121" s="59">
        <f t="shared" si="35"/>
        <v>0</v>
      </c>
    </row>
    <row r="122" spans="2:13" s="33" customFormat="1" x14ac:dyDescent="0.2">
      <c r="B122" s="64"/>
      <c r="C122" s="61"/>
      <c r="D122" s="61"/>
      <c r="E122" s="32" t="s">
        <v>119</v>
      </c>
      <c r="F122" s="31"/>
      <c r="G122" s="32" t="s">
        <v>33</v>
      </c>
      <c r="H122" s="32">
        <v>4</v>
      </c>
      <c r="I122" s="44">
        <v>0</v>
      </c>
      <c r="J122" s="45">
        <f t="shared" si="33"/>
        <v>0</v>
      </c>
      <c r="K122" s="49">
        <v>0.23</v>
      </c>
      <c r="L122" s="58">
        <f t="shared" si="34"/>
        <v>0</v>
      </c>
      <c r="M122" s="59">
        <f t="shared" si="35"/>
        <v>0</v>
      </c>
    </row>
    <row r="123" spans="2:13" s="33" customFormat="1" x14ac:dyDescent="0.2">
      <c r="B123" s="64"/>
      <c r="C123" s="61"/>
      <c r="D123" s="61"/>
      <c r="E123" s="32" t="s">
        <v>120</v>
      </c>
      <c r="F123" s="31"/>
      <c r="G123" s="32" t="s">
        <v>33</v>
      </c>
      <c r="H123" s="32">
        <v>1</v>
      </c>
      <c r="I123" s="44">
        <v>0</v>
      </c>
      <c r="J123" s="45">
        <f t="shared" si="33"/>
        <v>0</v>
      </c>
      <c r="K123" s="49">
        <v>0.23</v>
      </c>
      <c r="L123" s="58">
        <f t="shared" si="34"/>
        <v>0</v>
      </c>
      <c r="M123" s="59">
        <f t="shared" si="35"/>
        <v>0</v>
      </c>
    </row>
    <row r="124" spans="2:13" s="33" customFormat="1" x14ac:dyDescent="0.2">
      <c r="B124" s="64"/>
      <c r="C124" s="61"/>
      <c r="D124" s="61"/>
      <c r="E124" s="32" t="s">
        <v>121</v>
      </c>
      <c r="F124" s="31"/>
      <c r="G124" s="32" t="s">
        <v>60</v>
      </c>
      <c r="H124" s="32">
        <v>1</v>
      </c>
      <c r="I124" s="44">
        <v>0</v>
      </c>
      <c r="J124" s="45">
        <f t="shared" si="33"/>
        <v>0</v>
      </c>
      <c r="K124" s="49">
        <v>0.23</v>
      </c>
      <c r="L124" s="58">
        <f t="shared" si="34"/>
        <v>0</v>
      </c>
      <c r="M124" s="59">
        <f t="shared" si="35"/>
        <v>0</v>
      </c>
    </row>
    <row r="125" spans="2:13" s="33" customFormat="1" ht="24" x14ac:dyDescent="0.2">
      <c r="B125" s="65"/>
      <c r="C125" s="62"/>
      <c r="D125" s="62"/>
      <c r="E125" s="32" t="s">
        <v>122</v>
      </c>
      <c r="F125" s="31"/>
      <c r="G125" s="32" t="s">
        <v>60</v>
      </c>
      <c r="H125" s="32">
        <v>1</v>
      </c>
      <c r="I125" s="44">
        <v>0</v>
      </c>
      <c r="J125" s="45">
        <f t="shared" si="33"/>
        <v>0</v>
      </c>
      <c r="K125" s="49">
        <v>0.23</v>
      </c>
      <c r="L125" s="58">
        <f t="shared" si="34"/>
        <v>0</v>
      </c>
      <c r="M125" s="59">
        <f t="shared" si="35"/>
        <v>0</v>
      </c>
    </row>
    <row r="126" spans="2:13" s="33" customFormat="1" ht="26.1" customHeight="1" x14ac:dyDescent="0.2">
      <c r="B126" s="63">
        <v>23</v>
      </c>
      <c r="C126" s="60" t="s">
        <v>157</v>
      </c>
      <c r="D126" s="60" t="s">
        <v>123</v>
      </c>
      <c r="E126" s="32" t="s">
        <v>124</v>
      </c>
      <c r="F126" s="31"/>
      <c r="G126" s="32" t="s">
        <v>33</v>
      </c>
      <c r="H126" s="32">
        <v>40</v>
      </c>
      <c r="I126" s="44">
        <v>0</v>
      </c>
      <c r="J126" s="45">
        <f t="shared" si="33"/>
        <v>0</v>
      </c>
      <c r="K126" s="49">
        <v>0.23</v>
      </c>
      <c r="L126" s="58">
        <f t="shared" si="34"/>
        <v>0</v>
      </c>
      <c r="M126" s="59">
        <f t="shared" si="35"/>
        <v>0</v>
      </c>
    </row>
    <row r="127" spans="2:13" s="33" customFormat="1" ht="26.1" customHeight="1" x14ac:dyDescent="0.2">
      <c r="B127" s="64"/>
      <c r="C127" s="61"/>
      <c r="D127" s="61"/>
      <c r="E127" s="32" t="s">
        <v>125</v>
      </c>
      <c r="F127" s="31"/>
      <c r="G127" s="32" t="s">
        <v>33</v>
      </c>
      <c r="H127" s="32">
        <v>20</v>
      </c>
      <c r="I127" s="44">
        <v>0</v>
      </c>
      <c r="J127" s="45">
        <f t="shared" si="33"/>
        <v>0</v>
      </c>
      <c r="K127" s="49">
        <v>0.23</v>
      </c>
      <c r="L127" s="58">
        <f t="shared" si="34"/>
        <v>0</v>
      </c>
      <c r="M127" s="59">
        <f t="shared" si="35"/>
        <v>0</v>
      </c>
    </row>
    <row r="128" spans="2:13" s="33" customFormat="1" x14ac:dyDescent="0.2">
      <c r="B128" s="64"/>
      <c r="C128" s="61"/>
      <c r="D128" s="61"/>
      <c r="E128" s="32" t="s">
        <v>126</v>
      </c>
      <c r="F128" s="31"/>
      <c r="G128" s="32" t="s">
        <v>33</v>
      </c>
      <c r="H128" s="32">
        <v>100</v>
      </c>
      <c r="I128" s="44">
        <v>0</v>
      </c>
      <c r="J128" s="45">
        <f t="shared" si="33"/>
        <v>0</v>
      </c>
      <c r="K128" s="49">
        <v>0.23</v>
      </c>
      <c r="L128" s="58">
        <f t="shared" si="34"/>
        <v>0</v>
      </c>
      <c r="M128" s="59">
        <f t="shared" si="35"/>
        <v>0</v>
      </c>
    </row>
    <row r="129" spans="2:13" s="33" customFormat="1" x14ac:dyDescent="0.2">
      <c r="B129" s="64"/>
      <c r="C129" s="61"/>
      <c r="D129" s="61"/>
      <c r="E129" s="32" t="s">
        <v>127</v>
      </c>
      <c r="F129" s="31"/>
      <c r="G129" s="32" t="s">
        <v>33</v>
      </c>
      <c r="H129" s="32">
        <v>100</v>
      </c>
      <c r="I129" s="44">
        <v>0</v>
      </c>
      <c r="J129" s="45">
        <f t="shared" si="33"/>
        <v>0</v>
      </c>
      <c r="K129" s="49">
        <v>0.23</v>
      </c>
      <c r="L129" s="58">
        <f t="shared" si="34"/>
        <v>0</v>
      </c>
      <c r="M129" s="59">
        <f t="shared" si="35"/>
        <v>0</v>
      </c>
    </row>
    <row r="130" spans="2:13" s="33" customFormat="1" x14ac:dyDescent="0.2">
      <c r="B130" s="64"/>
      <c r="C130" s="61"/>
      <c r="D130" s="61"/>
      <c r="E130" s="32" t="s">
        <v>128</v>
      </c>
      <c r="F130" s="31"/>
      <c r="G130" s="32" t="s">
        <v>33</v>
      </c>
      <c r="H130" s="32">
        <v>35</v>
      </c>
      <c r="I130" s="44">
        <v>0</v>
      </c>
      <c r="J130" s="45">
        <f t="shared" si="33"/>
        <v>0</v>
      </c>
      <c r="K130" s="49">
        <v>0.23</v>
      </c>
      <c r="L130" s="58">
        <f t="shared" si="34"/>
        <v>0</v>
      </c>
      <c r="M130" s="59">
        <f t="shared" si="35"/>
        <v>0</v>
      </c>
    </row>
    <row r="131" spans="2:13" s="33" customFormat="1" x14ac:dyDescent="0.2">
      <c r="B131" s="65"/>
      <c r="C131" s="62"/>
      <c r="D131" s="62"/>
      <c r="E131" s="32" t="s">
        <v>129</v>
      </c>
      <c r="F131" s="31"/>
      <c r="G131" s="32" t="s">
        <v>155</v>
      </c>
      <c r="H131" s="32">
        <v>100</v>
      </c>
      <c r="I131" s="44">
        <v>0</v>
      </c>
      <c r="J131" s="45">
        <f t="shared" si="33"/>
        <v>0</v>
      </c>
      <c r="K131" s="49">
        <v>0.23</v>
      </c>
      <c r="L131" s="58">
        <f t="shared" si="34"/>
        <v>0</v>
      </c>
      <c r="M131" s="59">
        <f t="shared" si="35"/>
        <v>0</v>
      </c>
    </row>
    <row r="132" spans="2:13" s="33" customFormat="1" ht="63" customHeight="1" x14ac:dyDescent="0.2">
      <c r="B132" s="43">
        <v>24</v>
      </c>
      <c r="C132" s="32" t="s">
        <v>30</v>
      </c>
      <c r="D132" s="57"/>
      <c r="E132" s="57"/>
      <c r="F132" s="57"/>
      <c r="G132" s="32" t="s">
        <v>60</v>
      </c>
      <c r="H132" s="32">
        <v>1</v>
      </c>
      <c r="I132" s="44">
        <v>0</v>
      </c>
      <c r="J132" s="45">
        <f t="shared" si="33"/>
        <v>0</v>
      </c>
      <c r="K132" s="49">
        <v>0.23</v>
      </c>
      <c r="L132" s="58">
        <f t="shared" si="34"/>
        <v>0</v>
      </c>
      <c r="M132" s="59">
        <f t="shared" si="35"/>
        <v>0</v>
      </c>
    </row>
    <row r="133" spans="2:13" s="22" customFormat="1" ht="26.1" customHeight="1" x14ac:dyDescent="0.25">
      <c r="B133" s="17"/>
      <c r="C133" s="87" t="s">
        <v>42</v>
      </c>
      <c r="D133" s="87"/>
      <c r="E133" s="42"/>
      <c r="F133" s="18"/>
      <c r="G133" s="19"/>
      <c r="H133" s="19"/>
      <c r="I133" s="20"/>
      <c r="J133" s="21">
        <f>ROUND(SUM(J98:J132),2)</f>
        <v>0</v>
      </c>
      <c r="K133" s="20"/>
      <c r="L133" s="21">
        <f>ROUND(SUM(L98:L132),2)</f>
        <v>0</v>
      </c>
      <c r="M133" s="21">
        <f>ROUND(SUM(M98:M132),2)</f>
        <v>0</v>
      </c>
    </row>
    <row r="134" spans="2:13" s="14" customFormat="1" ht="27" customHeight="1" x14ac:dyDescent="0.2">
      <c r="B134" s="83" t="s">
        <v>43</v>
      </c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</row>
    <row r="135" spans="2:13" s="6" customFormat="1" ht="78.75" x14ac:dyDescent="0.2">
      <c r="B135" s="5" t="s">
        <v>18</v>
      </c>
      <c r="C135" s="5" t="s">
        <v>19</v>
      </c>
      <c r="D135" s="5" t="s">
        <v>20</v>
      </c>
      <c r="E135" s="5" t="s">
        <v>51</v>
      </c>
      <c r="F135" s="5" t="s">
        <v>21</v>
      </c>
      <c r="G135" s="5" t="s">
        <v>22</v>
      </c>
      <c r="H135" s="5" t="s">
        <v>23</v>
      </c>
      <c r="I135" s="5" t="s">
        <v>24</v>
      </c>
      <c r="J135" s="5" t="s">
        <v>25</v>
      </c>
      <c r="K135" s="5" t="s">
        <v>37</v>
      </c>
      <c r="L135" s="5" t="s">
        <v>27</v>
      </c>
      <c r="M135" s="5" t="s">
        <v>28</v>
      </c>
    </row>
    <row r="136" spans="2:13" s="33" customFormat="1" ht="12.95" customHeight="1" x14ac:dyDescent="0.2">
      <c r="B136" s="63">
        <v>25</v>
      </c>
      <c r="C136" s="60" t="s">
        <v>130</v>
      </c>
      <c r="D136" s="60" t="s">
        <v>131</v>
      </c>
      <c r="E136" s="32" t="s">
        <v>132</v>
      </c>
      <c r="F136" s="53"/>
      <c r="G136" s="32" t="s">
        <v>33</v>
      </c>
      <c r="H136" s="32">
        <v>2</v>
      </c>
      <c r="I136" s="44">
        <v>0</v>
      </c>
      <c r="J136" s="45">
        <f t="shared" ref="J136:J147" si="36">H136*I136</f>
        <v>0</v>
      </c>
      <c r="K136" s="49">
        <v>0.23</v>
      </c>
      <c r="L136" s="58">
        <f t="shared" ref="L136:L147" si="37">IF(K136="",0,IF(K136="ZW.","ZW.",ROUND(J136*K136,2)))</f>
        <v>0</v>
      </c>
      <c r="M136" s="59">
        <f t="shared" ref="M136:M147" si="38">IF(K136="",0,IF(K136="ZW.",J136,ROUND(SUM(J136+L136),2)))</f>
        <v>0</v>
      </c>
    </row>
    <row r="137" spans="2:13" s="33" customFormat="1" x14ac:dyDescent="0.2">
      <c r="B137" s="64"/>
      <c r="C137" s="61"/>
      <c r="D137" s="61"/>
      <c r="E137" s="32" t="s">
        <v>133</v>
      </c>
      <c r="F137" s="53"/>
      <c r="G137" s="32" t="s">
        <v>33</v>
      </c>
      <c r="H137" s="32">
        <v>5</v>
      </c>
      <c r="I137" s="44">
        <v>0</v>
      </c>
      <c r="J137" s="45">
        <f t="shared" si="36"/>
        <v>0</v>
      </c>
      <c r="K137" s="49">
        <v>0.23</v>
      </c>
      <c r="L137" s="58">
        <f t="shared" si="37"/>
        <v>0</v>
      </c>
      <c r="M137" s="59">
        <f t="shared" si="38"/>
        <v>0</v>
      </c>
    </row>
    <row r="138" spans="2:13" s="33" customFormat="1" x14ac:dyDescent="0.2">
      <c r="B138" s="64"/>
      <c r="C138" s="61"/>
      <c r="D138" s="61"/>
      <c r="E138" s="32" t="s">
        <v>134</v>
      </c>
      <c r="F138" s="53"/>
      <c r="G138" s="32" t="s">
        <v>33</v>
      </c>
      <c r="H138" s="32">
        <v>5</v>
      </c>
      <c r="I138" s="44">
        <v>0</v>
      </c>
      <c r="J138" s="45">
        <f t="shared" si="36"/>
        <v>0</v>
      </c>
      <c r="K138" s="49">
        <v>0.23</v>
      </c>
      <c r="L138" s="58">
        <f t="shared" si="37"/>
        <v>0</v>
      </c>
      <c r="M138" s="59">
        <f t="shared" si="38"/>
        <v>0</v>
      </c>
    </row>
    <row r="139" spans="2:13" s="33" customFormat="1" x14ac:dyDescent="0.2">
      <c r="B139" s="64"/>
      <c r="C139" s="61"/>
      <c r="D139" s="61"/>
      <c r="E139" s="32" t="s">
        <v>135</v>
      </c>
      <c r="F139" s="53"/>
      <c r="G139" s="32" t="s">
        <v>33</v>
      </c>
      <c r="H139" s="32">
        <v>1</v>
      </c>
      <c r="I139" s="44">
        <v>0</v>
      </c>
      <c r="J139" s="45">
        <f>H139*I139</f>
        <v>0</v>
      </c>
      <c r="K139" s="49">
        <v>0.23</v>
      </c>
      <c r="L139" s="58">
        <f t="shared" si="37"/>
        <v>0</v>
      </c>
      <c r="M139" s="59">
        <f t="shared" si="38"/>
        <v>0</v>
      </c>
    </row>
    <row r="140" spans="2:13" s="33" customFormat="1" ht="26.1" customHeight="1" x14ac:dyDescent="0.2">
      <c r="B140" s="63">
        <v>26</v>
      </c>
      <c r="C140" s="60" t="s">
        <v>136</v>
      </c>
      <c r="D140" s="60" t="s">
        <v>137</v>
      </c>
      <c r="E140" s="32" t="s">
        <v>138</v>
      </c>
      <c r="F140" s="53"/>
      <c r="G140" s="32" t="s">
        <v>29</v>
      </c>
      <c r="H140" s="32">
        <v>1</v>
      </c>
      <c r="I140" s="44">
        <v>0</v>
      </c>
      <c r="J140" s="45">
        <f t="shared" si="36"/>
        <v>0</v>
      </c>
      <c r="K140" s="49">
        <v>0.23</v>
      </c>
      <c r="L140" s="58">
        <f t="shared" si="37"/>
        <v>0</v>
      </c>
      <c r="M140" s="59">
        <f t="shared" si="38"/>
        <v>0</v>
      </c>
    </row>
    <row r="141" spans="2:13" s="33" customFormat="1" x14ac:dyDescent="0.2">
      <c r="B141" s="64"/>
      <c r="C141" s="61"/>
      <c r="D141" s="61"/>
      <c r="E141" s="32" t="s">
        <v>139</v>
      </c>
      <c r="F141" s="53"/>
      <c r="G141" s="32" t="s">
        <v>33</v>
      </c>
      <c r="H141" s="32">
        <v>1</v>
      </c>
      <c r="I141" s="44">
        <v>0</v>
      </c>
      <c r="J141" s="45">
        <f t="shared" si="36"/>
        <v>0</v>
      </c>
      <c r="K141" s="49">
        <v>0.23</v>
      </c>
      <c r="L141" s="58">
        <f t="shared" si="37"/>
        <v>0</v>
      </c>
      <c r="M141" s="59">
        <f t="shared" si="38"/>
        <v>0</v>
      </c>
    </row>
    <row r="142" spans="2:13" s="33" customFormat="1" x14ac:dyDescent="0.2">
      <c r="B142" s="64"/>
      <c r="C142" s="61"/>
      <c r="D142" s="61"/>
      <c r="E142" s="32" t="s">
        <v>140</v>
      </c>
      <c r="F142" s="53"/>
      <c r="G142" s="32" t="s">
        <v>33</v>
      </c>
      <c r="H142" s="32">
        <v>1</v>
      </c>
      <c r="I142" s="44">
        <v>0</v>
      </c>
      <c r="J142" s="45">
        <f t="shared" si="36"/>
        <v>0</v>
      </c>
      <c r="K142" s="49">
        <v>0.23</v>
      </c>
      <c r="L142" s="58">
        <f t="shared" si="37"/>
        <v>0</v>
      </c>
      <c r="M142" s="59">
        <f t="shared" si="38"/>
        <v>0</v>
      </c>
    </row>
    <row r="143" spans="2:13" s="33" customFormat="1" x14ac:dyDescent="0.2">
      <c r="B143" s="64"/>
      <c r="C143" s="61"/>
      <c r="D143" s="61"/>
      <c r="E143" s="32" t="s">
        <v>141</v>
      </c>
      <c r="F143" s="53"/>
      <c r="G143" s="32" t="s">
        <v>33</v>
      </c>
      <c r="H143" s="32">
        <v>1</v>
      </c>
      <c r="I143" s="44">
        <v>0</v>
      </c>
      <c r="J143" s="45">
        <f t="shared" si="36"/>
        <v>0</v>
      </c>
      <c r="K143" s="49">
        <v>0.23</v>
      </c>
      <c r="L143" s="58">
        <f t="shared" si="37"/>
        <v>0</v>
      </c>
      <c r="M143" s="59">
        <f t="shared" si="38"/>
        <v>0</v>
      </c>
    </row>
    <row r="144" spans="2:13" s="33" customFormat="1" x14ac:dyDescent="0.2">
      <c r="B144" s="64"/>
      <c r="C144" s="61"/>
      <c r="D144" s="61"/>
      <c r="E144" s="32" t="s">
        <v>98</v>
      </c>
      <c r="F144" s="53"/>
      <c r="G144" s="32" t="s">
        <v>33</v>
      </c>
      <c r="H144" s="32">
        <v>1</v>
      </c>
      <c r="I144" s="44">
        <v>0</v>
      </c>
      <c r="J144" s="45">
        <f t="shared" si="36"/>
        <v>0</v>
      </c>
      <c r="K144" s="49">
        <v>0.23</v>
      </c>
      <c r="L144" s="58">
        <f t="shared" si="37"/>
        <v>0</v>
      </c>
      <c r="M144" s="59">
        <f t="shared" si="38"/>
        <v>0</v>
      </c>
    </row>
    <row r="145" spans="2:13" s="33" customFormat="1" x14ac:dyDescent="0.2">
      <c r="B145" s="64"/>
      <c r="C145" s="61"/>
      <c r="D145" s="61"/>
      <c r="E145" s="32" t="s">
        <v>142</v>
      </c>
      <c r="F145" s="53"/>
      <c r="G145" s="32" t="s">
        <v>60</v>
      </c>
      <c r="H145" s="32">
        <v>1</v>
      </c>
      <c r="I145" s="44">
        <v>0</v>
      </c>
      <c r="J145" s="45">
        <f t="shared" si="36"/>
        <v>0</v>
      </c>
      <c r="K145" s="49">
        <v>0.23</v>
      </c>
      <c r="L145" s="58">
        <f t="shared" si="37"/>
        <v>0</v>
      </c>
      <c r="M145" s="59">
        <f t="shared" si="38"/>
        <v>0</v>
      </c>
    </row>
    <row r="146" spans="2:13" s="33" customFormat="1" ht="36" x14ac:dyDescent="0.2">
      <c r="B146" s="64"/>
      <c r="C146" s="61"/>
      <c r="D146" s="61"/>
      <c r="E146" s="32" t="s">
        <v>143</v>
      </c>
      <c r="F146" s="53"/>
      <c r="G146" s="32" t="s">
        <v>33</v>
      </c>
      <c r="H146" s="32">
        <v>1</v>
      </c>
      <c r="I146" s="44">
        <v>0</v>
      </c>
      <c r="J146" s="45">
        <f t="shared" si="36"/>
        <v>0</v>
      </c>
      <c r="K146" s="49">
        <v>0.23</v>
      </c>
      <c r="L146" s="58">
        <f t="shared" si="37"/>
        <v>0</v>
      </c>
      <c r="M146" s="59">
        <f t="shared" si="38"/>
        <v>0</v>
      </c>
    </row>
    <row r="147" spans="2:13" s="33" customFormat="1" ht="35.25" customHeight="1" x14ac:dyDescent="0.2">
      <c r="B147" s="43">
        <v>27</v>
      </c>
      <c r="C147" s="32" t="s">
        <v>144</v>
      </c>
      <c r="D147" s="32" t="s">
        <v>137</v>
      </c>
      <c r="E147" s="32" t="s">
        <v>144</v>
      </c>
      <c r="F147" s="31"/>
      <c r="G147" s="32" t="s">
        <v>33</v>
      </c>
      <c r="H147" s="32">
        <v>150</v>
      </c>
      <c r="I147" s="44">
        <v>0</v>
      </c>
      <c r="J147" s="45">
        <f t="shared" si="36"/>
        <v>0</v>
      </c>
      <c r="K147" s="49">
        <v>0.23</v>
      </c>
      <c r="L147" s="58">
        <f t="shared" si="37"/>
        <v>0</v>
      </c>
      <c r="M147" s="59">
        <f t="shared" si="38"/>
        <v>0</v>
      </c>
    </row>
    <row r="148" spans="2:13" s="33" customFormat="1" ht="48" x14ac:dyDescent="0.2">
      <c r="B148" s="43">
        <v>28</v>
      </c>
      <c r="C148" s="32" t="s">
        <v>30</v>
      </c>
      <c r="D148" s="57"/>
      <c r="E148" s="57"/>
      <c r="F148" s="57"/>
      <c r="G148" s="32" t="s">
        <v>60</v>
      </c>
      <c r="H148" s="32">
        <v>1</v>
      </c>
      <c r="I148" s="44">
        <v>0</v>
      </c>
      <c r="J148" s="45">
        <f t="shared" ref="J148" si="39">H148*I148</f>
        <v>0</v>
      </c>
      <c r="K148" s="49">
        <v>0.23</v>
      </c>
      <c r="L148" s="58">
        <f t="shared" ref="L148" si="40">IF(K148="",0,IF(K148="ZW.","ZW.",ROUND(J148*K148,2)))</f>
        <v>0</v>
      </c>
      <c r="M148" s="59">
        <f t="shared" ref="M148" si="41">IF(K148="",0,IF(K148="ZW.",J148,ROUND(SUM(J148+L148),2)))</f>
        <v>0</v>
      </c>
    </row>
    <row r="149" spans="2:13" s="9" customFormat="1" ht="26.1" customHeight="1" x14ac:dyDescent="0.25">
      <c r="B149" s="17"/>
      <c r="C149" s="87" t="s">
        <v>44</v>
      </c>
      <c r="D149" s="87"/>
      <c r="E149" s="42"/>
      <c r="F149" s="18"/>
      <c r="G149" s="19"/>
      <c r="H149" s="19"/>
      <c r="I149" s="20"/>
      <c r="J149" s="21">
        <f>SUM(J136:J148)</f>
        <v>0</v>
      </c>
      <c r="K149" s="20"/>
      <c r="L149" s="21">
        <f>SUM(L136:L148)</f>
        <v>0</v>
      </c>
      <c r="M149" s="21">
        <f>SUM(M136:M148)</f>
        <v>0</v>
      </c>
    </row>
    <row r="150" spans="2:13" s="9" customFormat="1" ht="36" customHeight="1" x14ac:dyDescent="0.25">
      <c r="B150" s="22"/>
      <c r="C150" s="22"/>
      <c r="D150" s="23" t="s">
        <v>45</v>
      </c>
      <c r="E150" s="23"/>
      <c r="F150" s="24"/>
      <c r="G150" s="24"/>
      <c r="H150" s="24"/>
      <c r="I150" s="24"/>
      <c r="J150" s="25">
        <f>ROUND(SUM(J149,J133,J94,J75),2)</f>
        <v>0</v>
      </c>
      <c r="K150" s="26"/>
      <c r="L150" s="27">
        <f>ROUND(SUM(L149,L133,L94,L75),2)</f>
        <v>0</v>
      </c>
      <c r="M150" s="28">
        <f>ROUND(SUM(M149,M133,M94,M75),2)</f>
        <v>0</v>
      </c>
    </row>
    <row r="151" spans="2:13" s="9" customFormat="1" ht="73.5" customHeight="1" x14ac:dyDescent="0.25"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9" t="s">
        <v>46</v>
      </c>
    </row>
    <row r="152" spans="2:13" s="9" customFormat="1" ht="15" customHeight="1" x14ac:dyDescent="0.25"/>
    <row r="153" spans="2:13" s="9" customFormat="1" ht="15" customHeight="1" x14ac:dyDescent="0.25">
      <c r="B153" s="88" t="s">
        <v>47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</row>
    <row r="154" spans="2:13" s="9" customFormat="1" ht="15" customHeight="1" x14ac:dyDescent="0.2">
      <c r="G154" s="14"/>
      <c r="H154" s="14"/>
      <c r="I154" s="14"/>
      <c r="J154" s="14"/>
      <c r="K154" s="14"/>
      <c r="L154" s="14"/>
    </row>
    <row r="155" spans="2:13" s="9" customFormat="1" ht="32.25" customHeight="1" x14ac:dyDescent="0.2">
      <c r="B155" s="84" t="s">
        <v>48</v>
      </c>
      <c r="C155" s="85"/>
      <c r="D155" s="85"/>
      <c r="E155" s="85"/>
      <c r="F155" s="85"/>
      <c r="G155" s="85"/>
      <c r="H155" s="85"/>
      <c r="I155" s="85"/>
      <c r="J155" s="85"/>
      <c r="K155" s="85"/>
      <c r="L155" s="14"/>
    </row>
    <row r="156" spans="2:13" s="9" customFormat="1" ht="14.25" x14ac:dyDescent="0.25"/>
    <row r="157" spans="2:13" s="9" customFormat="1" ht="39" customHeight="1" x14ac:dyDescent="0.25">
      <c r="D157" s="13"/>
      <c r="E157" s="13"/>
      <c r="F157" s="13"/>
      <c r="H157" s="82"/>
      <c r="I157" s="82"/>
      <c r="J157" s="82"/>
    </row>
    <row r="158" spans="2:13" s="9" customFormat="1" ht="45" customHeight="1" x14ac:dyDescent="0.25">
      <c r="D158" s="15"/>
      <c r="E158" s="15"/>
      <c r="F158" s="79" t="s">
        <v>49</v>
      </c>
      <c r="G158" s="79"/>
      <c r="H158" s="79"/>
      <c r="I158" s="79"/>
      <c r="J158" s="79"/>
      <c r="K158" s="16"/>
    </row>
    <row r="159" spans="2:13" x14ac:dyDescent="0.2">
      <c r="C159" s="2"/>
    </row>
    <row r="160" spans="2:13" x14ac:dyDescent="0.2">
      <c r="C160" s="2"/>
    </row>
  </sheetData>
  <mergeCells count="68">
    <mergeCell ref="B28:B29"/>
    <mergeCell ref="D28:D29"/>
    <mergeCell ref="B66:B68"/>
    <mergeCell ref="C66:C68"/>
    <mergeCell ref="D66:D68"/>
    <mergeCell ref="B57:M57"/>
    <mergeCell ref="D30:D55"/>
    <mergeCell ref="C30:C55"/>
    <mergeCell ref="B30:B55"/>
    <mergeCell ref="B1:M1"/>
    <mergeCell ref="B134:M134"/>
    <mergeCell ref="B155:K155"/>
    <mergeCell ref="H157:J157"/>
    <mergeCell ref="C75:D75"/>
    <mergeCell ref="C94:D94"/>
    <mergeCell ref="C133:D133"/>
    <mergeCell ref="C149:D149"/>
    <mergeCell ref="B153:M153"/>
    <mergeCell ref="B10:M10"/>
    <mergeCell ref="B11:M11"/>
    <mergeCell ref="B71:M71"/>
    <mergeCell ref="B78:M78"/>
    <mergeCell ref="I2:K2"/>
    <mergeCell ref="B5:K5"/>
    <mergeCell ref="C28:C29"/>
    <mergeCell ref="F158:J158"/>
    <mergeCell ref="B80:B92"/>
    <mergeCell ref="C80:C92"/>
    <mergeCell ref="D80:D92"/>
    <mergeCell ref="D24:D27"/>
    <mergeCell ref="C24:C27"/>
    <mergeCell ref="B24:B27"/>
    <mergeCell ref="D98:D104"/>
    <mergeCell ref="C98:C104"/>
    <mergeCell ref="B98:B104"/>
    <mergeCell ref="D58:D59"/>
    <mergeCell ref="C58:C59"/>
    <mergeCell ref="B58:B59"/>
    <mergeCell ref="C62:C65"/>
    <mergeCell ref="B62:B65"/>
    <mergeCell ref="D62:D65"/>
    <mergeCell ref="B7:K7"/>
    <mergeCell ref="B9:M9"/>
    <mergeCell ref="B18:M18"/>
    <mergeCell ref="B23:M23"/>
    <mergeCell ref="B14:M14"/>
    <mergeCell ref="B16:M16"/>
    <mergeCell ref="C19:C21"/>
    <mergeCell ref="B19:B21"/>
    <mergeCell ref="D19:D21"/>
    <mergeCell ref="B95:M95"/>
    <mergeCell ref="B96:M96"/>
    <mergeCell ref="B76:M76"/>
    <mergeCell ref="C106:C108"/>
    <mergeCell ref="B106:B108"/>
    <mergeCell ref="D106:D108"/>
    <mergeCell ref="D109:D125"/>
    <mergeCell ref="C109:C125"/>
    <mergeCell ref="B109:B125"/>
    <mergeCell ref="C140:C146"/>
    <mergeCell ref="B140:B146"/>
    <mergeCell ref="D140:D146"/>
    <mergeCell ref="D126:D131"/>
    <mergeCell ref="C126:C131"/>
    <mergeCell ref="B126:B131"/>
    <mergeCell ref="B136:B139"/>
    <mergeCell ref="C136:C139"/>
    <mergeCell ref="D136:D139"/>
  </mergeCells>
  <dataValidations count="1">
    <dataValidation type="list" allowBlank="1" showInputMessage="1" showErrorMessage="1" sqref="K19:K22 K25:K30 K56 K136:K148 K79:K93 K62:K70 K98:K132 K72:K74">
      <formula1>"23%,8%,5%,0%,ZW."</formula1>
    </dataValidation>
  </dataValidations>
  <pageMargins left="0.7" right="0.7" top="0.75" bottom="0.75" header="0.3" footer="0.3"/>
  <pageSetup paperSize="9" scale="3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2018-02-22T06:31:59Z</dcterms:created>
  <dcterms:modified xsi:type="dcterms:W3CDTF">2026-02-25T14:02:31Z</dcterms:modified>
  <cp:category/>
  <cp:contentStatus/>
</cp:coreProperties>
</file>